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01" windowWidth="11790" windowHeight="11685" tabRatio="715" activeTab="0"/>
  </bookViews>
  <sheets>
    <sheet name="&quot;Карьер&quot;" sheetId="1" r:id="rId1"/>
    <sheet name=" &quot;Лесозаводск&quot;" sheetId="2" r:id="rId2"/>
    <sheet name="&quot;Уссури&quot;" sheetId="3" r:id="rId3"/>
    <sheet name="ГДЗ" sheetId="4" r:id="rId4"/>
  </sheets>
  <definedNames>
    <definedName name="_xlnm.Print_Area" localSheetId="1">' "Лесозаводск"'!$A$1:$BJ$47</definedName>
    <definedName name="_xlnm.Print_Area" localSheetId="0">'"Карьер"'!$A$1:$H$49</definedName>
    <definedName name="_xlnm.Print_Area" localSheetId="2">'"Уссури"'!$A$1:$K$48</definedName>
    <definedName name="_xlnm.Print_Area" localSheetId="3">'ГДЗ'!$A$1:$J$47</definedName>
  </definedNames>
  <calcPr fullCalcOnLoad="1"/>
</workbook>
</file>

<file path=xl/sharedStrings.xml><?xml version="1.0" encoding="utf-8"?>
<sst xmlns="http://schemas.openxmlformats.org/spreadsheetml/2006/main" count="571" uniqueCount="130">
  <si>
    <t>производство</t>
  </si>
  <si>
    <t>напряжение в сети 10 кВ</t>
  </si>
  <si>
    <t>6000</t>
  </si>
  <si>
    <t xml:space="preserve">непосредственно на </t>
  </si>
  <si>
    <t>напряжение в сети 35 кВ</t>
  </si>
  <si>
    <t>00-00</t>
  </si>
  <si>
    <t>01-00</t>
  </si>
  <si>
    <t>02-00</t>
  </si>
  <si>
    <t>03-00</t>
  </si>
  <si>
    <t>04-00</t>
  </si>
  <si>
    <t>05-00</t>
  </si>
  <si>
    <t>06-00</t>
  </si>
  <si>
    <t>07-00</t>
  </si>
  <si>
    <t>08-00</t>
  </si>
  <si>
    <t>09-00</t>
  </si>
  <si>
    <t>10-00</t>
  </si>
  <si>
    <t>11-00</t>
  </si>
  <si>
    <t>12-00</t>
  </si>
  <si>
    <t>13-00</t>
  </si>
  <si>
    <t>14-00</t>
  </si>
  <si>
    <t>15-00</t>
  </si>
  <si>
    <t>16-00</t>
  </si>
  <si>
    <t>17-00</t>
  </si>
  <si>
    <t>18-00</t>
  </si>
  <si>
    <t>19-00</t>
  </si>
  <si>
    <t>20-00</t>
  </si>
  <si>
    <t>21-00</t>
  </si>
  <si>
    <t>22-00</t>
  </si>
  <si>
    <t>23-00</t>
  </si>
  <si>
    <t>24-00</t>
  </si>
  <si>
    <t>активн.</t>
  </si>
  <si>
    <t>реактивн.</t>
  </si>
  <si>
    <t>расчётный коэф.</t>
  </si>
  <si>
    <t>итого</t>
  </si>
  <si>
    <t>400/5</t>
  </si>
  <si>
    <t>время</t>
  </si>
  <si>
    <t xml:space="preserve">     тр-ры тока</t>
  </si>
  <si>
    <t>300/5</t>
  </si>
  <si>
    <t>ВЕДОМОСТЬ</t>
  </si>
  <si>
    <t xml:space="preserve">      показания</t>
  </si>
  <si>
    <t xml:space="preserve">       эл.счетчика</t>
  </si>
  <si>
    <t xml:space="preserve">         показания</t>
  </si>
  <si>
    <t xml:space="preserve">      нагрузка</t>
  </si>
  <si>
    <t xml:space="preserve">       показания</t>
  </si>
  <si>
    <t xml:space="preserve">    эл.счетчика</t>
  </si>
  <si>
    <t xml:space="preserve">     эл.счетчика</t>
  </si>
  <si>
    <t xml:space="preserve">        нагрузка</t>
  </si>
  <si>
    <t xml:space="preserve">       нагрузка</t>
  </si>
  <si>
    <t xml:space="preserve">      эл.счетчика</t>
  </si>
  <si>
    <t xml:space="preserve">         нагрузка</t>
  </si>
  <si>
    <t xml:space="preserve">         эл.счетчика</t>
  </si>
  <si>
    <t xml:space="preserve">        эл.счетчика</t>
  </si>
  <si>
    <t xml:space="preserve">        показания</t>
  </si>
  <si>
    <t xml:space="preserve">          нагрузка</t>
  </si>
  <si>
    <t xml:space="preserve">            нагрузка</t>
  </si>
  <si>
    <t>150/5</t>
  </si>
  <si>
    <t>ИТОГО по фидерам :</t>
  </si>
  <si>
    <t xml:space="preserve">Ввод </t>
  </si>
  <si>
    <t>3000</t>
  </si>
  <si>
    <t>8000</t>
  </si>
  <si>
    <t xml:space="preserve">ИТОГО по  </t>
  </si>
  <si>
    <t>всем фидерам</t>
  </si>
  <si>
    <t>03-30</t>
  </si>
  <si>
    <t>04-30</t>
  </si>
  <si>
    <t>10-30</t>
  </si>
  <si>
    <t>Главный инженер</t>
  </si>
  <si>
    <t>20/5</t>
  </si>
  <si>
    <t>1400</t>
  </si>
  <si>
    <t xml:space="preserve">     ПС "Карьер" 35/6 кВ</t>
  </si>
  <si>
    <t>кВт</t>
  </si>
  <si>
    <t>квар</t>
  </si>
  <si>
    <t>кВт·ч</t>
  </si>
  <si>
    <t>квар·ч</t>
  </si>
  <si>
    <t>Ф-1 "Город"</t>
  </si>
  <si>
    <t>ПС "Уссури" 35/10 кВ</t>
  </si>
  <si>
    <t>Ф-8 "Город"</t>
  </si>
  <si>
    <t>ВЛ-35 кВ Лесозаводск – ГДЗ цепь 1</t>
  </si>
  <si>
    <t>ВЛ-35 кВ Лесозаводск – ГДЗ цепь 2</t>
  </si>
  <si>
    <t>220/35/10 кВ</t>
  </si>
  <si>
    <t>ПС "Лесозаводск"</t>
  </si>
  <si>
    <t>Ф-5 "УПТК"</t>
  </si>
  <si>
    <t>Ф-6 "Больничный комплекс"</t>
  </si>
  <si>
    <t>Ф-8 "Левобережье"</t>
  </si>
  <si>
    <t>Ф-10 "Город"</t>
  </si>
  <si>
    <t>Ф-11 "Гор. Больница"</t>
  </si>
  <si>
    <t>Ф-12 "Филаретовка"</t>
  </si>
  <si>
    <t>Ф-14 "Водозабор"</t>
  </si>
  <si>
    <t>Ф-16 "ЦРП Ружино"</t>
  </si>
  <si>
    <t>Ф-19 "ЦРП Будника"</t>
  </si>
  <si>
    <t>Ф-21 "Ружино"</t>
  </si>
  <si>
    <t>Ф-22 "Ружино Х/З"</t>
  </si>
  <si>
    <t>Ф-4 РЕЗЕРВ</t>
  </si>
  <si>
    <t>ПС "Лесозаводск" 220/35/10 кВ</t>
  </si>
  <si>
    <t>Ф-9 "Гарнизон"</t>
  </si>
  <si>
    <t>№ 811090882</t>
  </si>
  <si>
    <t>№ 803111489</t>
  </si>
  <si>
    <t>Чернодед А.А.</t>
  </si>
  <si>
    <t>потребителям</t>
  </si>
  <si>
    <t xml:space="preserve">выдано </t>
  </si>
  <si>
    <t>эл.счетчика</t>
  </si>
  <si>
    <t>показания</t>
  </si>
  <si>
    <t>11-30</t>
  </si>
  <si>
    <t>Итого:</t>
  </si>
  <si>
    <t>кВт.ч</t>
  </si>
  <si>
    <t>кВар.ч</t>
  </si>
  <si>
    <t>21000</t>
  </si>
  <si>
    <t>№ 1156265</t>
  </si>
  <si>
    <t>№  1215817</t>
  </si>
  <si>
    <t xml:space="preserve">Главный инженер </t>
  </si>
  <si>
    <t>нагрузка</t>
  </si>
  <si>
    <t>00-30</t>
  </si>
  <si>
    <t>01-30</t>
  </si>
  <si>
    <t>18-30</t>
  </si>
  <si>
    <t>19-30</t>
  </si>
  <si>
    <t>№ 1316223</t>
  </si>
  <si>
    <t>№ 1316243</t>
  </si>
  <si>
    <t>№ 1316237</t>
  </si>
  <si>
    <t>№ 1316230</t>
  </si>
  <si>
    <t>№ 1316236</t>
  </si>
  <si>
    <t>№ 1316233</t>
  </si>
  <si>
    <t>№ 1316238</t>
  </si>
  <si>
    <t>№ 1316235</t>
  </si>
  <si>
    <t>№ 1316224</t>
  </si>
  <si>
    <t>№ 1316239</t>
  </si>
  <si>
    <t>№ 1316242</t>
  </si>
  <si>
    <t>№ 1316241</t>
  </si>
  <si>
    <t>№ 1316232</t>
  </si>
  <si>
    <t>№ 10035091</t>
  </si>
  <si>
    <r>
      <t xml:space="preserve">замера нагрузок в контрольный день </t>
    </r>
    <r>
      <rPr>
        <u val="single"/>
        <sz val="11"/>
        <rFont val="Times New Roman"/>
        <family val="1"/>
      </rPr>
      <t xml:space="preserve">  </t>
    </r>
    <r>
      <rPr>
        <b/>
        <i/>
        <u val="single"/>
        <sz val="11"/>
        <rFont val="Times New Roman"/>
        <family val="1"/>
      </rPr>
      <t xml:space="preserve">18 декабря 2019 г.  </t>
    </r>
    <r>
      <rPr>
        <sz val="11"/>
        <rFont val="Times New Roman"/>
        <family val="1"/>
      </rPr>
      <t>по ООО "Коммунальные сети"</t>
    </r>
  </si>
  <si>
    <r>
      <t xml:space="preserve">замера нагрузок в контрольный день </t>
    </r>
    <r>
      <rPr>
        <u val="single"/>
        <sz val="11"/>
        <rFont val="Times New Roman"/>
        <family val="1"/>
      </rPr>
      <t xml:space="preserve">  </t>
    </r>
    <r>
      <rPr>
        <b/>
        <i/>
        <u val="single"/>
        <sz val="11"/>
        <rFont val="Times New Roman"/>
        <family val="1"/>
      </rPr>
      <t xml:space="preserve">18 декабря 2019 г.  </t>
    </r>
    <r>
      <rPr>
        <sz val="11"/>
        <rFont val="Times New Roman"/>
        <family val="1"/>
      </rPr>
      <t xml:space="preserve"> по ООО "Коммунальные сети"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</si>
</sst>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"/>
    <numFmt numFmtId="180" formatCode="#,##0.000"/>
    <numFmt numFmtId="181" formatCode="#,##0.00&quot;р.&quot;"/>
    <numFmt numFmtId="182" formatCode="0.00000"/>
    <numFmt numFmtId="183" formatCode="#,##0.0000"/>
    <numFmt numFmtId="184" formatCode="#,##0.00000"/>
  </numFmts>
  <fonts count="49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1"/>
      <name val="Times New Roman"/>
      <family val="1"/>
    </font>
    <font>
      <b/>
      <i/>
      <u val="single"/>
      <sz val="11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0"/>
    </font>
    <font>
      <sz val="7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Up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43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center" vertical="top"/>
    </xf>
    <xf numFmtId="49" fontId="5" fillId="0" borderId="12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2" fontId="3" fillId="0" borderId="15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Border="1" applyAlignment="1">
      <alignment horizontal="right"/>
    </xf>
    <xf numFmtId="0" fontId="3" fillId="33" borderId="16" xfId="0" applyNumberFormat="1" applyFont="1" applyFill="1" applyBorder="1" applyAlignment="1">
      <alignment horizontal="center" vertical="top"/>
    </xf>
    <xf numFmtId="0" fontId="3" fillId="33" borderId="17" xfId="0" applyNumberFormat="1" applyFont="1" applyFill="1" applyBorder="1" applyAlignment="1">
      <alignment horizontal="center" vertical="top"/>
    </xf>
    <xf numFmtId="0" fontId="3" fillId="33" borderId="18" xfId="0" applyFont="1" applyFill="1" applyBorder="1" applyAlignment="1">
      <alignment horizontal="center" vertical="top"/>
    </xf>
    <xf numFmtId="0" fontId="3" fillId="33" borderId="17" xfId="0" applyFont="1" applyFill="1" applyBorder="1" applyAlignment="1">
      <alignment horizontal="center" vertical="top"/>
    </xf>
    <xf numFmtId="0" fontId="3" fillId="33" borderId="19" xfId="0" applyFont="1" applyFill="1" applyBorder="1" applyAlignment="1">
      <alignment horizontal="center" vertical="top"/>
    </xf>
    <xf numFmtId="0" fontId="2" fillId="34" borderId="0" xfId="0" applyFont="1" applyFill="1" applyAlignment="1">
      <alignment/>
    </xf>
    <xf numFmtId="49" fontId="2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/>
    </xf>
    <xf numFmtId="172" fontId="6" fillId="0" borderId="0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33" borderId="26" xfId="0" applyNumberFormat="1" applyFont="1" applyFill="1" applyBorder="1" applyAlignment="1">
      <alignment horizontal="center" vertical="top"/>
    </xf>
    <xf numFmtId="0" fontId="3" fillId="33" borderId="27" xfId="0" applyNumberFormat="1" applyFont="1" applyFill="1" applyBorder="1" applyAlignment="1">
      <alignment horizontal="center" vertical="top"/>
    </xf>
    <xf numFmtId="0" fontId="3" fillId="33" borderId="28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Alignment="1">
      <alignment/>
    </xf>
    <xf numFmtId="4" fontId="3" fillId="35" borderId="29" xfId="0" applyNumberFormat="1" applyFont="1" applyFill="1" applyBorder="1" applyAlignment="1">
      <alignment horizontal="center" wrapText="1"/>
    </xf>
    <xf numFmtId="4" fontId="4" fillId="35" borderId="29" xfId="0" applyNumberFormat="1" applyFont="1" applyFill="1" applyBorder="1" applyAlignment="1">
      <alignment horizontal="center" wrapText="1"/>
    </xf>
    <xf numFmtId="4" fontId="4" fillId="35" borderId="17" xfId="0" applyNumberFormat="1" applyFont="1" applyFill="1" applyBorder="1" applyAlignment="1">
      <alignment horizontal="center" wrapText="1"/>
    </xf>
    <xf numFmtId="4" fontId="4" fillId="35" borderId="16" xfId="0" applyNumberFormat="1" applyFont="1" applyFill="1" applyBorder="1" applyAlignment="1">
      <alignment horizontal="center" wrapText="1"/>
    </xf>
    <xf numFmtId="4" fontId="4" fillId="35" borderId="30" xfId="0" applyNumberFormat="1" applyFont="1" applyFill="1" applyBorder="1" applyAlignment="1">
      <alignment horizontal="center" wrapText="1"/>
    </xf>
    <xf numFmtId="4" fontId="3" fillId="35" borderId="31" xfId="0" applyNumberFormat="1" applyFont="1" applyFill="1" applyBorder="1" applyAlignment="1">
      <alignment horizontal="center" wrapText="1"/>
    </xf>
    <xf numFmtId="4" fontId="4" fillId="35" borderId="32" xfId="0" applyNumberFormat="1" applyFont="1" applyFill="1" applyBorder="1" applyAlignment="1">
      <alignment horizontal="center" wrapText="1"/>
    </xf>
    <xf numFmtId="4" fontId="3" fillId="35" borderId="32" xfId="0" applyNumberFormat="1" applyFont="1" applyFill="1" applyBorder="1" applyAlignment="1">
      <alignment horizontal="center" wrapText="1"/>
    </xf>
    <xf numFmtId="4" fontId="4" fillId="35" borderId="33" xfId="0" applyNumberFormat="1" applyFont="1" applyFill="1" applyBorder="1" applyAlignment="1">
      <alignment horizontal="center" wrapText="1"/>
    </xf>
    <xf numFmtId="4" fontId="4" fillId="35" borderId="31" xfId="0" applyNumberFormat="1" applyFont="1" applyFill="1" applyBorder="1" applyAlignment="1">
      <alignment horizontal="center" wrapText="1"/>
    </xf>
    <xf numFmtId="4" fontId="4" fillId="35" borderId="34" xfId="0" applyNumberFormat="1" applyFont="1" applyFill="1" applyBorder="1" applyAlignment="1">
      <alignment horizontal="center" wrapText="1"/>
    </xf>
    <xf numFmtId="4" fontId="3" fillId="35" borderId="16" xfId="0" applyNumberFormat="1" applyFont="1" applyFill="1" applyBorder="1" applyAlignment="1">
      <alignment horizontal="center" wrapText="1"/>
    </xf>
    <xf numFmtId="49" fontId="2" fillId="0" borderId="35" xfId="0" applyNumberFormat="1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2" fontId="2" fillId="0" borderId="0" xfId="0" applyNumberFormat="1" applyFont="1" applyFill="1" applyAlignment="1">
      <alignment/>
    </xf>
    <xf numFmtId="49" fontId="2" fillId="0" borderId="36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center" vertical="top"/>
    </xf>
    <xf numFmtId="0" fontId="3" fillId="33" borderId="33" xfId="0" applyFont="1" applyFill="1" applyBorder="1" applyAlignment="1">
      <alignment horizontal="center" vertical="top"/>
    </xf>
    <xf numFmtId="0" fontId="3" fillId="33" borderId="31" xfId="0" applyFont="1" applyFill="1" applyBorder="1" applyAlignment="1">
      <alignment horizontal="center" vertical="top"/>
    </xf>
    <xf numFmtId="2" fontId="3" fillId="0" borderId="24" xfId="0" applyNumberFormat="1" applyFont="1" applyFill="1" applyBorder="1" applyAlignment="1">
      <alignment/>
    </xf>
    <xf numFmtId="0" fontId="3" fillId="33" borderId="16" xfId="0" applyFont="1" applyFill="1" applyBorder="1" applyAlignment="1">
      <alignment horizontal="center" vertical="top"/>
    </xf>
    <xf numFmtId="4" fontId="5" fillId="0" borderId="20" xfId="0" applyNumberFormat="1" applyFont="1" applyFill="1" applyBorder="1" applyAlignment="1">
      <alignment horizontal="center" vertical="center"/>
    </xf>
    <xf numFmtId="4" fontId="5" fillId="0" borderId="38" xfId="0" applyNumberFormat="1" applyFont="1" applyFill="1" applyBorder="1" applyAlignment="1">
      <alignment horizontal="center" vertical="center"/>
    </xf>
    <xf numFmtId="4" fontId="3" fillId="0" borderId="32" xfId="0" applyNumberFormat="1" applyFont="1" applyFill="1" applyBorder="1" applyAlignment="1">
      <alignment horizontal="center" vertical="center"/>
    </xf>
    <xf numFmtId="4" fontId="3" fillId="0" borderId="29" xfId="0" applyNumberFormat="1" applyFont="1" applyFill="1" applyBorder="1" applyAlignment="1">
      <alignment horizontal="center" vertical="center"/>
    </xf>
    <xf numFmtId="4" fontId="3" fillId="0" borderId="33" xfId="0" applyNumberFormat="1" applyFont="1" applyFill="1" applyBorder="1" applyAlignment="1">
      <alignment horizontal="center" vertical="center"/>
    </xf>
    <xf numFmtId="4" fontId="3" fillId="0" borderId="17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3" fillId="0" borderId="19" xfId="0" applyNumberFormat="1" applyFont="1" applyFill="1" applyBorder="1" applyAlignment="1">
      <alignment horizontal="center" vertical="center"/>
    </xf>
    <xf numFmtId="4" fontId="3" fillId="0" borderId="31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/>
    </xf>
    <xf numFmtId="4" fontId="3" fillId="0" borderId="34" xfId="0" applyNumberFormat="1" applyFont="1" applyFill="1" applyBorder="1" applyAlignment="1">
      <alignment horizontal="center" vertical="center"/>
    </xf>
    <xf numFmtId="4" fontId="3" fillId="0" borderId="3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2" fontId="3" fillId="35" borderId="27" xfId="0" applyNumberFormat="1" applyFont="1" applyFill="1" applyBorder="1" applyAlignment="1">
      <alignment horizontal="center" wrapText="1"/>
    </xf>
    <xf numFmtId="2" fontId="4" fillId="35" borderId="29" xfId="0" applyNumberFormat="1" applyFont="1" applyFill="1" applyBorder="1" applyAlignment="1">
      <alignment horizontal="center" wrapText="1"/>
    </xf>
    <xf numFmtId="2" fontId="3" fillId="35" borderId="16" xfId="0" applyNumberFormat="1" applyFont="1" applyFill="1" applyBorder="1" applyAlignment="1">
      <alignment horizontal="center" wrapText="1"/>
    </xf>
    <xf numFmtId="49" fontId="3" fillId="0" borderId="36" xfId="0" applyNumberFormat="1" applyFont="1" applyFill="1" applyBorder="1" applyAlignment="1">
      <alignment horizontal="center" vertical="top"/>
    </xf>
    <xf numFmtId="2" fontId="3" fillId="35" borderId="19" xfId="0" applyNumberFormat="1" applyFont="1" applyFill="1" applyBorder="1" applyAlignment="1">
      <alignment horizontal="center" wrapText="1"/>
    </xf>
    <xf numFmtId="4" fontId="3" fillId="35" borderId="0" xfId="0" applyNumberFormat="1" applyFont="1" applyFill="1" applyBorder="1" applyAlignment="1">
      <alignment horizontal="center" wrapText="1"/>
    </xf>
    <xf numFmtId="0" fontId="3" fillId="33" borderId="19" xfId="0" applyNumberFormat="1" applyFont="1" applyFill="1" applyBorder="1" applyAlignment="1">
      <alignment horizontal="center" vertical="top"/>
    </xf>
    <xf numFmtId="0" fontId="3" fillId="33" borderId="23" xfId="0" applyNumberFormat="1" applyFont="1" applyFill="1" applyBorder="1" applyAlignment="1">
      <alignment horizontal="center" vertical="top"/>
    </xf>
    <xf numFmtId="4" fontId="3" fillId="35" borderId="19" xfId="0" applyNumberFormat="1" applyFont="1" applyFill="1" applyBorder="1" applyAlignment="1">
      <alignment horizontal="center" wrapText="1"/>
    </xf>
    <xf numFmtId="2" fontId="10" fillId="35" borderId="38" xfId="0" applyNumberFormat="1" applyFont="1" applyFill="1" applyBorder="1" applyAlignment="1">
      <alignment horizontal="center" wrapText="1"/>
    </xf>
    <xf numFmtId="4" fontId="10" fillId="35" borderId="20" xfId="0" applyNumberFormat="1" applyFont="1" applyFill="1" applyBorder="1" applyAlignment="1">
      <alignment horizontal="center" wrapText="1"/>
    </xf>
    <xf numFmtId="4" fontId="10" fillId="35" borderId="38" xfId="0" applyNumberFormat="1" applyFont="1" applyFill="1" applyBorder="1" applyAlignment="1">
      <alignment horizontal="center" wrapText="1"/>
    </xf>
    <xf numFmtId="4" fontId="4" fillId="35" borderId="19" xfId="0" applyNumberFormat="1" applyFont="1" applyFill="1" applyBorder="1" applyAlignment="1">
      <alignment horizontal="center" wrapText="1"/>
    </xf>
    <xf numFmtId="4" fontId="4" fillId="35" borderId="0" xfId="0" applyNumberFormat="1" applyFont="1" applyFill="1" applyBorder="1" applyAlignment="1">
      <alignment horizontal="center" wrapText="1"/>
    </xf>
    <xf numFmtId="4" fontId="5" fillId="0" borderId="38" xfId="0" applyNumberFormat="1" applyFont="1" applyBorder="1" applyAlignment="1">
      <alignment horizontal="center" vertical="center"/>
    </xf>
    <xf numFmtId="4" fontId="5" fillId="0" borderId="21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26" xfId="0" applyNumberFormat="1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center" vertical="center"/>
    </xf>
    <xf numFmtId="4" fontId="3" fillId="0" borderId="39" xfId="0" applyNumberFormat="1" applyFont="1" applyBorder="1" applyAlignment="1">
      <alignment horizontal="center" vertical="center"/>
    </xf>
    <xf numFmtId="4" fontId="3" fillId="0" borderId="19" xfId="0" applyNumberFormat="1" applyFont="1" applyBorder="1" applyAlignment="1">
      <alignment horizontal="center" vertical="center"/>
    </xf>
    <xf numFmtId="4" fontId="3" fillId="0" borderId="23" xfId="0" applyNumberFormat="1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center" vertical="center"/>
    </xf>
    <xf numFmtId="4" fontId="3" fillId="0" borderId="4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49" fontId="3" fillId="0" borderId="41" xfId="0" applyNumberFormat="1" applyFont="1" applyFill="1" applyBorder="1" applyAlignment="1">
      <alignment horizontal="center" vertical="top"/>
    </xf>
    <xf numFmtId="2" fontId="4" fillId="35" borderId="27" xfId="0" applyNumberFormat="1" applyFont="1" applyFill="1" applyBorder="1" applyAlignment="1">
      <alignment horizontal="center" wrapText="1"/>
    </xf>
    <xf numFmtId="0" fontId="3" fillId="33" borderId="42" xfId="0" applyNumberFormat="1" applyFont="1" applyFill="1" applyBorder="1" applyAlignment="1">
      <alignment horizontal="center" vertical="top"/>
    </xf>
    <xf numFmtId="4" fontId="4" fillId="35" borderId="43" xfId="0" applyNumberFormat="1" applyFont="1" applyFill="1" applyBorder="1" applyAlignment="1">
      <alignment horizontal="center" wrapText="1"/>
    </xf>
    <xf numFmtId="4" fontId="4" fillId="35" borderId="27" xfId="0" applyNumberFormat="1" applyFont="1" applyFill="1" applyBorder="1" applyAlignment="1">
      <alignment horizontal="center" wrapText="1"/>
    </xf>
    <xf numFmtId="2" fontId="2" fillId="0" borderId="0" xfId="0" applyNumberFormat="1" applyFont="1" applyAlignment="1">
      <alignment/>
    </xf>
    <xf numFmtId="49" fontId="2" fillId="0" borderId="35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2" fontId="2" fillId="0" borderId="35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left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2" fontId="2" fillId="0" borderId="36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2" fontId="2" fillId="0" borderId="44" xfId="0" applyNumberFormat="1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center" vertical="center"/>
    </xf>
    <xf numFmtId="49" fontId="2" fillId="0" borderId="46" xfId="0" applyNumberFormat="1" applyFont="1" applyBorder="1" applyAlignment="1">
      <alignment horizontal="center" vertical="center"/>
    </xf>
    <xf numFmtId="49" fontId="2" fillId="0" borderId="47" xfId="0" applyNumberFormat="1" applyFont="1" applyBorder="1" applyAlignment="1">
      <alignment horizontal="center" vertical="center"/>
    </xf>
    <xf numFmtId="49" fontId="2" fillId="0" borderId="48" xfId="0" applyNumberFormat="1" applyFont="1" applyBorder="1" applyAlignment="1">
      <alignment horizontal="center" vertical="center"/>
    </xf>
    <xf numFmtId="49" fontId="2" fillId="0" borderId="49" xfId="0" applyNumberFormat="1" applyFont="1" applyBorder="1" applyAlignment="1">
      <alignment horizontal="center" vertical="center"/>
    </xf>
    <xf numFmtId="2" fontId="2" fillId="0" borderId="48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/>
    </xf>
    <xf numFmtId="49" fontId="3" fillId="0" borderId="36" xfId="0" applyNumberFormat="1" applyFont="1" applyFill="1" applyBorder="1" applyAlignment="1">
      <alignment horizontal="center" vertical="center"/>
    </xf>
    <xf numFmtId="4" fontId="5" fillId="0" borderId="21" xfId="0" applyNumberFormat="1" applyFont="1" applyFill="1" applyBorder="1" applyAlignment="1">
      <alignment horizontal="center" vertical="center"/>
    </xf>
    <xf numFmtId="2" fontId="5" fillId="0" borderId="38" xfId="0" applyNumberFormat="1" applyFont="1" applyFill="1" applyBorder="1" applyAlignment="1">
      <alignment horizontal="center" vertical="center"/>
    </xf>
    <xf numFmtId="2" fontId="5" fillId="0" borderId="21" xfId="0" applyNumberFormat="1" applyFont="1" applyFill="1" applyBorder="1" applyAlignment="1">
      <alignment horizontal="center" vertical="center"/>
    </xf>
    <xf numFmtId="4" fontId="3" fillId="0" borderId="39" xfId="0" applyNumberFormat="1" applyFont="1" applyFill="1" applyBorder="1" applyAlignment="1">
      <alignment horizontal="center" vertical="center"/>
    </xf>
    <xf numFmtId="2" fontId="5" fillId="0" borderId="29" xfId="0" applyNumberFormat="1" applyFont="1" applyFill="1" applyBorder="1" applyAlignment="1">
      <alignment horizontal="center" vertical="center"/>
    </xf>
    <xf numFmtId="2" fontId="5" fillId="0" borderId="39" xfId="0" applyNumberFormat="1" applyFont="1" applyFill="1" applyBorder="1" applyAlignment="1">
      <alignment horizontal="center" vertical="center"/>
    </xf>
    <xf numFmtId="2" fontId="5" fillId="0" borderId="19" xfId="0" applyNumberFormat="1" applyFont="1" applyFill="1" applyBorder="1" applyAlignment="1">
      <alignment horizontal="center" vertical="center"/>
    </xf>
    <xf numFmtId="2" fontId="5" fillId="0" borderId="23" xfId="0" applyNumberFormat="1" applyFont="1" applyFill="1" applyBorder="1" applyAlignment="1">
      <alignment horizontal="center" vertical="center"/>
    </xf>
    <xf numFmtId="4" fontId="3" fillId="0" borderId="28" xfId="0" applyNumberFormat="1" applyFont="1" applyFill="1" applyBorder="1" applyAlignment="1">
      <alignment horizontal="center" vertical="center"/>
    </xf>
    <xf numFmtId="2" fontId="5" fillId="0" borderId="30" xfId="0" applyNumberFormat="1" applyFont="1" applyFill="1" applyBorder="1" applyAlignment="1">
      <alignment horizontal="center" vertical="center"/>
    </xf>
    <xf numFmtId="2" fontId="5" fillId="0" borderId="40" xfId="0" applyNumberFormat="1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horizontal="center" vertical="center"/>
    </xf>
    <xf numFmtId="2" fontId="3" fillId="0" borderId="23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10" fillId="0" borderId="38" xfId="0" applyNumberFormat="1" applyFont="1" applyFill="1" applyBorder="1" applyAlignment="1">
      <alignment horizontal="center" vertical="center" wrapText="1"/>
    </xf>
    <xf numFmtId="4" fontId="10" fillId="0" borderId="38" xfId="0" applyNumberFormat="1" applyFont="1" applyFill="1" applyBorder="1" applyAlignment="1">
      <alignment horizontal="center" vertical="center" wrapText="1"/>
    </xf>
    <xf numFmtId="2" fontId="10" fillId="0" borderId="38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35" xfId="0" applyNumberFormat="1" applyFont="1" applyFill="1" applyBorder="1" applyAlignment="1">
      <alignment vertical="center"/>
    </xf>
    <xf numFmtId="49" fontId="5" fillId="0" borderId="22" xfId="0" applyNumberFormat="1" applyFont="1" applyFill="1" applyBorder="1" applyAlignment="1">
      <alignment vertical="center"/>
    </xf>
    <xf numFmtId="49" fontId="3" fillId="0" borderId="31" xfId="0" applyNumberFormat="1" applyFont="1" applyFill="1" applyBorder="1" applyAlignment="1">
      <alignment vertical="center"/>
    </xf>
    <xf numFmtId="49" fontId="3" fillId="0" borderId="26" xfId="0" applyNumberFormat="1" applyFont="1" applyFill="1" applyBorder="1" applyAlignment="1">
      <alignment vertical="center"/>
    </xf>
    <xf numFmtId="49" fontId="3" fillId="0" borderId="13" xfId="0" applyNumberFormat="1" applyFont="1" applyFill="1" applyBorder="1" applyAlignment="1">
      <alignment vertical="center"/>
    </xf>
    <xf numFmtId="49" fontId="3" fillId="0" borderId="50" xfId="0" applyNumberFormat="1" applyFont="1" applyFill="1" applyBorder="1" applyAlignment="1">
      <alignment vertical="center"/>
    </xf>
    <xf numFmtId="49" fontId="3" fillId="0" borderId="51" xfId="0" applyNumberFormat="1" applyFont="1" applyFill="1" applyBorder="1" applyAlignment="1">
      <alignment vertical="center"/>
    </xf>
    <xf numFmtId="49" fontId="3" fillId="0" borderId="32" xfId="0" applyNumberFormat="1" applyFont="1" applyFill="1" applyBorder="1" applyAlignment="1">
      <alignment vertical="center"/>
    </xf>
    <xf numFmtId="49" fontId="3" fillId="0" borderId="39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vertical="center"/>
    </xf>
    <xf numFmtId="49" fontId="5" fillId="0" borderId="36" xfId="0" applyNumberFormat="1" applyFont="1" applyFill="1" applyBorder="1" applyAlignment="1">
      <alignment vertical="center"/>
    </xf>
    <xf numFmtId="49" fontId="5" fillId="0" borderId="23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23" xfId="0" applyNumberFormat="1" applyFont="1" applyFill="1" applyBorder="1" applyAlignment="1">
      <alignment vertical="center"/>
    </xf>
    <xf numFmtId="49" fontId="3" fillId="0" borderId="33" xfId="0" applyNumberFormat="1" applyFont="1" applyFill="1" applyBorder="1" applyAlignment="1">
      <alignment vertical="center"/>
    </xf>
    <xf numFmtId="49" fontId="3" fillId="0" borderId="28" xfId="0" applyNumberFormat="1" applyFont="1" applyFill="1" applyBorder="1" applyAlignment="1">
      <alignment vertical="center"/>
    </xf>
    <xf numFmtId="49" fontId="3" fillId="0" borderId="36" xfId="0" applyNumberFormat="1" applyFont="1" applyFill="1" applyBorder="1" applyAlignment="1">
      <alignment vertical="center"/>
    </xf>
    <xf numFmtId="49" fontId="3" fillId="0" borderId="52" xfId="0" applyNumberFormat="1" applyFont="1" applyFill="1" applyBorder="1" applyAlignment="1">
      <alignment vertical="center"/>
    </xf>
    <xf numFmtId="49" fontId="3" fillId="0" borderId="53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vertical="center"/>
    </xf>
    <xf numFmtId="49" fontId="3" fillId="0" borderId="53" xfId="0" applyNumberFormat="1" applyFont="1" applyFill="1" applyBorder="1" applyAlignment="1">
      <alignment vertical="center"/>
    </xf>
    <xf numFmtId="49" fontId="3" fillId="0" borderId="54" xfId="0" applyNumberFormat="1" applyFont="1" applyFill="1" applyBorder="1" applyAlignment="1">
      <alignment vertical="center"/>
    </xf>
    <xf numFmtId="49" fontId="5" fillId="0" borderId="13" xfId="0" applyNumberFormat="1" applyFont="1" applyFill="1" applyBorder="1" applyAlignment="1">
      <alignment vertical="center"/>
    </xf>
    <xf numFmtId="49" fontId="5" fillId="0" borderId="26" xfId="0" applyNumberFormat="1" applyFont="1" applyFill="1" applyBorder="1" applyAlignment="1">
      <alignment vertical="center"/>
    </xf>
    <xf numFmtId="49" fontId="3" fillId="0" borderId="55" xfId="0" applyNumberFormat="1" applyFont="1" applyFill="1" applyBorder="1" applyAlignment="1">
      <alignment vertical="center"/>
    </xf>
    <xf numFmtId="49" fontId="3" fillId="0" borderId="56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57" xfId="0" applyNumberFormat="1" applyFont="1" applyFill="1" applyBorder="1" applyAlignment="1">
      <alignment vertical="center"/>
    </xf>
    <xf numFmtId="49" fontId="3" fillId="0" borderId="58" xfId="0" applyNumberFormat="1" applyFont="1" applyFill="1" applyBorder="1" applyAlignment="1">
      <alignment vertical="center"/>
    </xf>
    <xf numFmtId="49" fontId="3" fillId="0" borderId="59" xfId="0" applyNumberFormat="1" applyFont="1" applyFill="1" applyBorder="1" applyAlignment="1">
      <alignment vertical="center"/>
    </xf>
    <xf numFmtId="49" fontId="3" fillId="0" borderId="60" xfId="0" applyNumberFormat="1" applyFont="1" applyFill="1" applyBorder="1" applyAlignment="1">
      <alignment vertical="center"/>
    </xf>
    <xf numFmtId="49" fontId="3" fillId="0" borderId="61" xfId="0" applyNumberFormat="1" applyFont="1" applyFill="1" applyBorder="1" applyAlignment="1">
      <alignment vertical="center"/>
    </xf>
    <xf numFmtId="49" fontId="3" fillId="0" borderId="62" xfId="0" applyNumberFormat="1" applyFont="1" applyFill="1" applyBorder="1" applyAlignment="1">
      <alignment vertical="center"/>
    </xf>
    <xf numFmtId="49" fontId="3" fillId="0" borderId="63" xfId="0" applyNumberFormat="1" applyFont="1" applyFill="1" applyBorder="1" applyAlignment="1">
      <alignment vertical="center"/>
    </xf>
    <xf numFmtId="49" fontId="3" fillId="0" borderId="64" xfId="0" applyNumberFormat="1" applyFont="1" applyFill="1" applyBorder="1" applyAlignment="1">
      <alignment vertical="center"/>
    </xf>
    <xf numFmtId="49" fontId="3" fillId="0" borderId="65" xfId="0" applyNumberFormat="1" applyFont="1" applyFill="1" applyBorder="1" applyAlignment="1">
      <alignment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/>
    </xf>
    <xf numFmtId="4" fontId="3" fillId="0" borderId="27" xfId="0" applyNumberFormat="1" applyFont="1" applyFill="1" applyBorder="1" applyAlignment="1">
      <alignment horizontal="center" vertical="center" wrapText="1"/>
    </xf>
    <xf numFmtId="2" fontId="3" fillId="0" borderId="27" xfId="0" applyNumberFormat="1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>
      <alignment horizontal="center" vertical="center" wrapText="1"/>
    </xf>
    <xf numFmtId="4" fontId="3" fillId="0" borderId="29" xfId="0" applyNumberFormat="1" applyFont="1" applyFill="1" applyBorder="1" applyAlignment="1">
      <alignment horizontal="center" vertical="center" wrapText="1"/>
    </xf>
    <xf numFmtId="2" fontId="3" fillId="0" borderId="29" xfId="0" applyNumberFormat="1" applyFont="1" applyFill="1" applyBorder="1" applyAlignment="1">
      <alignment horizontal="center" vertical="center" wrapText="1"/>
    </xf>
    <xf numFmtId="0" fontId="4" fillId="0" borderId="29" xfId="0" applyNumberFormat="1" applyFont="1" applyFill="1" applyBorder="1" applyAlignment="1">
      <alignment horizontal="center" vertical="center" wrapText="1"/>
    </xf>
    <xf numFmtId="4" fontId="4" fillId="0" borderId="29" xfId="0" applyNumberFormat="1" applyFont="1" applyFill="1" applyBorder="1" applyAlignment="1">
      <alignment horizontal="center" vertical="center" wrapText="1"/>
    </xf>
    <xf numFmtId="2" fontId="4" fillId="0" borderId="29" xfId="0" applyNumberFormat="1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 wrapText="1"/>
    </xf>
    <xf numFmtId="4" fontId="4" fillId="0" borderId="30" xfId="0" applyNumberFormat="1" applyFont="1" applyFill="1" applyBorder="1" applyAlignment="1">
      <alignment horizontal="center" vertical="center" wrapText="1"/>
    </xf>
    <xf numFmtId="2" fontId="4" fillId="0" borderId="3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2" fontId="5" fillId="0" borderId="38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Fill="1" applyAlignment="1">
      <alignment vertical="center"/>
    </xf>
    <xf numFmtId="49" fontId="3" fillId="0" borderId="31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2" fontId="4" fillId="0" borderId="19" xfId="0" applyNumberFormat="1" applyFont="1" applyFill="1" applyBorder="1" applyAlignment="1">
      <alignment horizontal="center" vertical="center" wrapText="1"/>
    </xf>
    <xf numFmtId="4" fontId="3" fillId="0" borderId="23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2" fontId="5" fillId="0" borderId="15" xfId="0" applyNumberFormat="1" applyFont="1" applyFill="1" applyBorder="1" applyAlignment="1">
      <alignment vertical="center"/>
    </xf>
    <xf numFmtId="2" fontId="3" fillId="0" borderId="4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36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vertical="center"/>
    </xf>
    <xf numFmtId="0" fontId="3" fillId="33" borderId="18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3" fillId="0" borderId="35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49" fontId="3" fillId="0" borderId="13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49" fontId="3" fillId="0" borderId="53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50" xfId="0" applyNumberFormat="1" applyFont="1" applyBorder="1" applyAlignment="1">
      <alignment horizontal="center"/>
    </xf>
    <xf numFmtId="49" fontId="3" fillId="0" borderId="56" xfId="0" applyNumberFormat="1" applyFont="1" applyBorder="1" applyAlignment="1">
      <alignment horizontal="center"/>
    </xf>
    <xf numFmtId="49" fontId="3" fillId="0" borderId="55" xfId="0" applyNumberFormat="1" applyFont="1" applyBorder="1" applyAlignment="1">
      <alignment horizontal="center"/>
    </xf>
    <xf numFmtId="49" fontId="3" fillId="0" borderId="66" xfId="0" applyNumberFormat="1" applyFont="1" applyFill="1" applyBorder="1" applyAlignment="1">
      <alignment horizontal="center"/>
    </xf>
    <xf numFmtId="49" fontId="3" fillId="0" borderId="67" xfId="0" applyNumberFormat="1" applyFont="1" applyBorder="1" applyAlignment="1">
      <alignment horizontal="center"/>
    </xf>
    <xf numFmtId="49" fontId="3" fillId="0" borderId="68" xfId="0" applyNumberFormat="1" applyFont="1" applyBorder="1" applyAlignment="1">
      <alignment horizontal="center"/>
    </xf>
    <xf numFmtId="49" fontId="3" fillId="0" borderId="57" xfId="0" applyNumberFormat="1" applyFont="1" applyBorder="1" applyAlignment="1">
      <alignment horizontal="center"/>
    </xf>
    <xf numFmtId="49" fontId="3" fillId="0" borderId="58" xfId="0" applyNumberFormat="1" applyFont="1" applyBorder="1" applyAlignment="1">
      <alignment horizontal="center"/>
    </xf>
    <xf numFmtId="49" fontId="3" fillId="0" borderId="65" xfId="0" applyNumberFormat="1" applyFont="1" applyFill="1" applyBorder="1" applyAlignment="1">
      <alignment horizontal="center"/>
    </xf>
    <xf numFmtId="4" fontId="5" fillId="0" borderId="38" xfId="0" applyNumberFormat="1" applyFont="1" applyBorder="1" applyAlignment="1">
      <alignment horizontal="center"/>
    </xf>
    <xf numFmtId="0" fontId="5" fillId="0" borderId="20" xfId="0" applyFont="1" applyBorder="1" applyAlignment="1">
      <alignment/>
    </xf>
    <xf numFmtId="4" fontId="3" fillId="0" borderId="29" xfId="0" applyNumberFormat="1" applyFont="1" applyFill="1" applyBorder="1" applyAlignment="1">
      <alignment horizontal="center"/>
    </xf>
    <xf numFmtId="4" fontId="5" fillId="0" borderId="29" xfId="0" applyNumberFormat="1" applyFont="1" applyBorder="1" applyAlignment="1">
      <alignment horizontal="center"/>
    </xf>
    <xf numFmtId="4" fontId="3" fillId="0" borderId="38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2" fontId="3" fillId="0" borderId="0" xfId="0" applyNumberFormat="1" applyFont="1" applyBorder="1" applyAlignment="1">
      <alignment/>
    </xf>
    <xf numFmtId="4" fontId="3" fillId="0" borderId="30" xfId="0" applyNumberFormat="1" applyFont="1" applyFill="1" applyBorder="1" applyAlignment="1">
      <alignment horizontal="center"/>
    </xf>
    <xf numFmtId="4" fontId="5" fillId="0" borderId="30" xfId="0" applyNumberFormat="1" applyFont="1" applyBorder="1" applyAlignment="1">
      <alignment horizontal="center"/>
    </xf>
    <xf numFmtId="4" fontId="5" fillId="0" borderId="21" xfId="0" applyNumberFormat="1" applyFont="1" applyBorder="1" applyAlignment="1">
      <alignment horizontal="center"/>
    </xf>
    <xf numFmtId="49" fontId="5" fillId="0" borderId="36" xfId="0" applyNumberFormat="1" applyFont="1" applyBorder="1" applyAlignment="1">
      <alignment horizontal="center"/>
    </xf>
    <xf numFmtId="4" fontId="5" fillId="0" borderId="60" xfId="0" applyNumberFormat="1" applyFont="1" applyBorder="1" applyAlignment="1">
      <alignment horizontal="center"/>
    </xf>
    <xf numFmtId="4" fontId="5" fillId="0" borderId="24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31" xfId="0" applyFont="1" applyBorder="1" applyAlignment="1">
      <alignment/>
    </xf>
    <xf numFmtId="4" fontId="3" fillId="0" borderId="19" xfId="0" applyNumberFormat="1" applyFont="1" applyFill="1" applyBorder="1" applyAlignment="1">
      <alignment horizontal="center"/>
    </xf>
    <xf numFmtId="4" fontId="5" fillId="0" borderId="19" xfId="0" applyNumberFormat="1" applyFont="1" applyBorder="1" applyAlignment="1">
      <alignment horizontal="center"/>
    </xf>
    <xf numFmtId="0" fontId="3" fillId="0" borderId="33" xfId="0" applyFont="1" applyBorder="1" applyAlignment="1">
      <alignment/>
    </xf>
    <xf numFmtId="49" fontId="5" fillId="0" borderId="0" xfId="0" applyNumberFormat="1" applyFont="1" applyBorder="1" applyAlignment="1">
      <alignment/>
    </xf>
    <xf numFmtId="0" fontId="3" fillId="33" borderId="35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36" borderId="0" xfId="0" applyFont="1" applyFill="1" applyBorder="1" applyAlignment="1">
      <alignment/>
    </xf>
    <xf numFmtId="173" fontId="3" fillId="0" borderId="0" xfId="0" applyNumberFormat="1" applyFont="1" applyBorder="1" applyAlignment="1">
      <alignment/>
    </xf>
    <xf numFmtId="0" fontId="5" fillId="33" borderId="19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2" fontId="3" fillId="0" borderId="27" xfId="0" applyNumberFormat="1" applyFont="1" applyBorder="1" applyAlignment="1">
      <alignment horizontal="center" vertical="center"/>
    </xf>
    <xf numFmtId="2" fontId="3" fillId="0" borderId="29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30" xfId="0" applyNumberFormat="1" applyFont="1" applyBorder="1" applyAlignment="1">
      <alignment horizontal="center" vertical="center"/>
    </xf>
    <xf numFmtId="2" fontId="3" fillId="0" borderId="48" xfId="0" applyNumberFormat="1" applyFont="1" applyBorder="1" applyAlignment="1">
      <alignment horizontal="center" vertical="center"/>
    </xf>
    <xf numFmtId="2" fontId="3" fillId="0" borderId="49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3" fillId="0" borderId="38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3" fillId="0" borderId="41" xfId="0" applyNumberFormat="1" applyFont="1" applyBorder="1" applyAlignment="1">
      <alignment horizontal="center" vertical="center"/>
    </xf>
    <xf numFmtId="49" fontId="1" fillId="0" borderId="66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49" fontId="3" fillId="0" borderId="41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36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4" fontId="3" fillId="0" borderId="21" xfId="0" applyNumberFormat="1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4" fontId="3" fillId="0" borderId="39" xfId="0" applyNumberFormat="1" applyFont="1" applyFill="1" applyBorder="1" applyAlignment="1">
      <alignment horizontal="center"/>
    </xf>
    <xf numFmtId="4" fontId="3" fillId="0" borderId="23" xfId="0" applyNumberFormat="1" applyFont="1" applyFill="1" applyBorder="1" applyAlignment="1">
      <alignment horizontal="center"/>
    </xf>
    <xf numFmtId="4" fontId="3" fillId="0" borderId="40" xfId="0" applyNumberFormat="1" applyFont="1" applyFill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2" fontId="3" fillId="0" borderId="44" xfId="0" applyNumberFormat="1" applyFont="1" applyBorder="1" applyAlignment="1">
      <alignment horizontal="center" vertical="center"/>
    </xf>
    <xf numFmtId="2" fontId="3" fillId="0" borderId="45" xfId="0" applyNumberFormat="1" applyFont="1" applyBorder="1" applyAlignment="1">
      <alignment horizontal="center" vertical="center"/>
    </xf>
    <xf numFmtId="2" fontId="3" fillId="0" borderId="69" xfId="0" applyNumberFormat="1" applyFont="1" applyBorder="1" applyAlignment="1">
      <alignment horizontal="center" vertical="center"/>
    </xf>
    <xf numFmtId="2" fontId="3" fillId="0" borderId="70" xfId="0" applyNumberFormat="1" applyFont="1" applyBorder="1" applyAlignment="1">
      <alignment horizontal="center" vertical="center"/>
    </xf>
    <xf numFmtId="2" fontId="3" fillId="0" borderId="66" xfId="0" applyNumberFormat="1" applyFont="1" applyBorder="1" applyAlignment="1">
      <alignment horizontal="center" vertical="center"/>
    </xf>
    <xf numFmtId="2" fontId="3" fillId="0" borderId="56" xfId="0" applyNumberFormat="1" applyFont="1" applyBorder="1" applyAlignment="1">
      <alignment horizontal="center" vertical="center"/>
    </xf>
    <xf numFmtId="2" fontId="3" fillId="0" borderId="46" xfId="0" applyNumberFormat="1" applyFont="1" applyBorder="1" applyAlignment="1">
      <alignment horizontal="center" vertical="center"/>
    </xf>
    <xf numFmtId="2" fontId="3" fillId="0" borderId="47" xfId="0" applyNumberFormat="1" applyFont="1" applyBorder="1" applyAlignment="1">
      <alignment horizontal="center" vertical="center"/>
    </xf>
    <xf numFmtId="2" fontId="3" fillId="0" borderId="71" xfId="0" applyNumberFormat="1" applyFont="1" applyBorder="1" applyAlignment="1">
      <alignment horizontal="center" vertical="center"/>
    </xf>
    <xf numFmtId="2" fontId="3" fillId="0" borderId="72" xfId="0" applyNumberFormat="1" applyFont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right"/>
    </xf>
    <xf numFmtId="4" fontId="2" fillId="0" borderId="0" xfId="0" applyNumberFormat="1" applyFont="1" applyAlignment="1">
      <alignment horizontal="center"/>
    </xf>
    <xf numFmtId="2" fontId="3" fillId="35" borderId="29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3" fillId="0" borderId="36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2" fontId="0" fillId="0" borderId="41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27" xfId="0" applyNumberFormat="1" applyBorder="1" applyAlignment="1">
      <alignment/>
    </xf>
    <xf numFmtId="2" fontId="0" fillId="0" borderId="29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38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30" xfId="0" applyNumberFormat="1" applyBorder="1" applyAlignment="1">
      <alignment/>
    </xf>
    <xf numFmtId="49" fontId="3" fillId="0" borderId="22" xfId="0" applyNumberFormat="1" applyFont="1" applyBorder="1" applyAlignment="1">
      <alignment horizontal="center"/>
    </xf>
    <xf numFmtId="49" fontId="3" fillId="0" borderId="56" xfId="0" applyNumberFormat="1" applyFont="1" applyFill="1" applyBorder="1" applyAlignment="1">
      <alignment horizontal="center"/>
    </xf>
    <xf numFmtId="49" fontId="3" fillId="0" borderId="58" xfId="0" applyNumberFormat="1" applyFont="1" applyFill="1" applyBorder="1" applyAlignment="1">
      <alignment horizontal="center"/>
    </xf>
    <xf numFmtId="4" fontId="5" fillId="0" borderId="62" xfId="0" applyNumberFormat="1" applyFont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35" xfId="0" applyNumberFormat="1" applyFont="1" applyFill="1" applyBorder="1" applyAlignment="1">
      <alignment horizontal="center" vertical="center"/>
    </xf>
    <xf numFmtId="49" fontId="2" fillId="0" borderId="37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3" fillId="0" borderId="41" xfId="0" applyNumberFormat="1" applyFont="1" applyFill="1" applyBorder="1" applyAlignment="1">
      <alignment horizontal="center" vertical="center"/>
    </xf>
    <xf numFmtId="49" fontId="3" fillId="0" borderId="43" xfId="0" applyNumberFormat="1" applyFont="1" applyFill="1" applyBorder="1" applyAlignment="1">
      <alignment horizontal="center" vertical="center"/>
    </xf>
    <xf numFmtId="49" fontId="3" fillId="0" borderId="4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73" xfId="0" applyNumberFormat="1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 vertical="center"/>
    </xf>
    <xf numFmtId="49" fontId="3" fillId="0" borderId="5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53" xfId="0" applyNumberFormat="1" applyFont="1" applyFill="1" applyBorder="1" applyAlignment="1">
      <alignment vertical="center"/>
    </xf>
    <xf numFmtId="49" fontId="3" fillId="0" borderId="28" xfId="0" applyNumberFormat="1" applyFont="1" applyFill="1" applyBorder="1" applyAlignment="1">
      <alignment vertical="center"/>
    </xf>
    <xf numFmtId="49" fontId="3" fillId="0" borderId="35" xfId="0" applyNumberFormat="1" applyFont="1" applyFill="1" applyBorder="1" applyAlignment="1">
      <alignment horizontal="center" vertical="center"/>
    </xf>
    <xf numFmtId="49" fontId="3" fillId="0" borderId="36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52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3" fillId="0" borderId="66" xfId="0" applyNumberFormat="1" applyFont="1" applyBorder="1" applyAlignment="1">
      <alignment horizontal="center"/>
    </xf>
    <xf numFmtId="49" fontId="3" fillId="0" borderId="65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54" xfId="0" applyNumberFormat="1" applyFont="1" applyBorder="1" applyAlignment="1">
      <alignment horizontal="center"/>
    </xf>
    <xf numFmtId="49" fontId="3" fillId="0" borderId="53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49" fontId="3" fillId="0" borderId="51" xfId="0" applyNumberFormat="1" applyFont="1" applyBorder="1" applyAlignment="1">
      <alignment horizontal="center"/>
    </xf>
    <xf numFmtId="49" fontId="3" fillId="0" borderId="50" xfId="0" applyNumberFormat="1" applyFont="1" applyBorder="1" applyAlignment="1">
      <alignment horizontal="center"/>
    </xf>
    <xf numFmtId="49" fontId="3" fillId="0" borderId="74" xfId="0" applyNumberFormat="1" applyFont="1" applyBorder="1" applyAlignment="1">
      <alignment horizontal="center" vertical="center"/>
    </xf>
    <xf numFmtId="49" fontId="3" fillId="0" borderId="75" xfId="0" applyNumberFormat="1" applyFont="1" applyBorder="1" applyAlignment="1">
      <alignment horizontal="center" vertical="center"/>
    </xf>
    <xf numFmtId="49" fontId="3" fillId="0" borderId="76" xfId="0" applyNumberFormat="1" applyFont="1" applyBorder="1" applyAlignment="1">
      <alignment horizontal="center" vertical="center"/>
    </xf>
    <xf numFmtId="49" fontId="3" fillId="0" borderId="77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 2" xfId="52"/>
    <cellStyle name="Обычный 3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 "Лесозаводск"'!#REF!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 "Лесозаводск"'!#REF!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34188880"/>
        <c:axId val="39264465"/>
      </c:lineChart>
      <c:catAx>
        <c:axId val="3418888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264465"/>
        <c:crosses val="autoZero"/>
        <c:auto val="0"/>
        <c:lblOffset val="100"/>
        <c:tickLblSkip val="1"/>
        <c:noMultiLvlLbl val="0"/>
      </c:catAx>
      <c:valAx>
        <c:axId val="3926446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18888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Суточный график нагрузок п-ст "Лесозаводск" 220/35/10 (18 июня 2003г) по фидерам ОАО "Электросервис"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"Лесозаводск"'!#REF!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 "Лесозаводск"'!#REF!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17835866"/>
        <c:axId val="26305067"/>
      </c:barChart>
      <c:catAx>
        <c:axId val="178358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время, час.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305067"/>
        <c:crosses val="autoZero"/>
        <c:auto val="0"/>
        <c:lblOffset val="100"/>
        <c:tickLblSkip val="1"/>
        <c:noMultiLvlLbl val="0"/>
      </c:catAx>
      <c:valAx>
        <c:axId val="263050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нагрузка, кВт.ч.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358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4716780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716780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28575</xdr:rowOff>
    </xdr:from>
    <xdr:to>
      <xdr:col>2</xdr:col>
      <xdr:colOff>0</xdr:colOff>
      <xdr:row>7</xdr:row>
      <xdr:rowOff>180975</xdr:rowOff>
    </xdr:to>
    <xdr:sp>
      <xdr:nvSpPr>
        <xdr:cNvPr id="1" name="Line 26"/>
        <xdr:cNvSpPr>
          <a:spLocks/>
        </xdr:cNvSpPr>
      </xdr:nvSpPr>
      <xdr:spPr>
        <a:xfrm flipH="1">
          <a:off x="1209675" y="1628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152400</xdr:rowOff>
    </xdr:to>
    <xdr:sp>
      <xdr:nvSpPr>
        <xdr:cNvPr id="2" name="Line 51"/>
        <xdr:cNvSpPr>
          <a:spLocks/>
        </xdr:cNvSpPr>
      </xdr:nvSpPr>
      <xdr:spPr>
        <a:xfrm flipH="1">
          <a:off x="1209675" y="16002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28575</xdr:rowOff>
    </xdr:from>
    <xdr:to>
      <xdr:col>2</xdr:col>
      <xdr:colOff>0</xdr:colOff>
      <xdr:row>7</xdr:row>
      <xdr:rowOff>180975</xdr:rowOff>
    </xdr:to>
    <xdr:sp>
      <xdr:nvSpPr>
        <xdr:cNvPr id="3" name="Line 26"/>
        <xdr:cNvSpPr>
          <a:spLocks/>
        </xdr:cNvSpPr>
      </xdr:nvSpPr>
      <xdr:spPr>
        <a:xfrm flipH="1">
          <a:off x="1209675" y="1628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152400</xdr:rowOff>
    </xdr:to>
    <xdr:sp>
      <xdr:nvSpPr>
        <xdr:cNvPr id="4" name="Line 51"/>
        <xdr:cNvSpPr>
          <a:spLocks/>
        </xdr:cNvSpPr>
      </xdr:nvSpPr>
      <xdr:spPr>
        <a:xfrm flipH="1">
          <a:off x="1209675" y="16002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28575</xdr:rowOff>
    </xdr:from>
    <xdr:to>
      <xdr:col>2</xdr:col>
      <xdr:colOff>0</xdr:colOff>
      <xdr:row>7</xdr:row>
      <xdr:rowOff>180975</xdr:rowOff>
    </xdr:to>
    <xdr:sp>
      <xdr:nvSpPr>
        <xdr:cNvPr id="5" name="Line 26"/>
        <xdr:cNvSpPr>
          <a:spLocks/>
        </xdr:cNvSpPr>
      </xdr:nvSpPr>
      <xdr:spPr>
        <a:xfrm flipH="1">
          <a:off x="1209675" y="1628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152400</xdr:rowOff>
    </xdr:to>
    <xdr:sp>
      <xdr:nvSpPr>
        <xdr:cNvPr id="6" name="Line 51"/>
        <xdr:cNvSpPr>
          <a:spLocks/>
        </xdr:cNvSpPr>
      </xdr:nvSpPr>
      <xdr:spPr>
        <a:xfrm flipH="1">
          <a:off x="1209675" y="16002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28575</xdr:rowOff>
    </xdr:from>
    <xdr:to>
      <xdr:col>2</xdr:col>
      <xdr:colOff>0</xdr:colOff>
      <xdr:row>7</xdr:row>
      <xdr:rowOff>180975</xdr:rowOff>
    </xdr:to>
    <xdr:sp>
      <xdr:nvSpPr>
        <xdr:cNvPr id="7" name="Line 26"/>
        <xdr:cNvSpPr>
          <a:spLocks/>
        </xdr:cNvSpPr>
      </xdr:nvSpPr>
      <xdr:spPr>
        <a:xfrm flipH="1">
          <a:off x="1209675" y="1628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152400</xdr:rowOff>
    </xdr:to>
    <xdr:sp>
      <xdr:nvSpPr>
        <xdr:cNvPr id="8" name="Line 51"/>
        <xdr:cNvSpPr>
          <a:spLocks/>
        </xdr:cNvSpPr>
      </xdr:nvSpPr>
      <xdr:spPr>
        <a:xfrm flipH="1">
          <a:off x="1209675" y="16002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view="pageBreakPreview" zoomScale="85" zoomScaleSheetLayoutView="85" zoomScalePageLayoutView="0" workbookViewId="0" topLeftCell="A9">
      <selection activeCell="D45" sqref="D45"/>
    </sheetView>
  </sheetViews>
  <sheetFormatPr defaultColWidth="9.00390625" defaultRowHeight="12.75"/>
  <cols>
    <col min="1" max="1" width="8.25390625" style="10" customWidth="1"/>
    <col min="2" max="2" width="6.875" style="10" customWidth="1"/>
    <col min="3" max="3" width="9.25390625" style="10" customWidth="1"/>
    <col min="4" max="4" width="13.125" style="10" customWidth="1"/>
    <col min="5" max="5" width="12.00390625" style="10" customWidth="1"/>
    <col min="6" max="6" width="12.125" style="10" customWidth="1"/>
    <col min="7" max="7" width="12.625" style="10" customWidth="1"/>
    <col min="8" max="8" width="14.875" style="10" customWidth="1"/>
    <col min="9" max="9" width="11.00390625" style="10" customWidth="1"/>
    <col min="10" max="10" width="9.125" style="10" customWidth="1"/>
    <col min="11" max="11" width="8.25390625" style="10" customWidth="1"/>
    <col min="12" max="12" width="8.375" style="10" customWidth="1"/>
    <col min="13" max="13" width="7.375" style="10" customWidth="1"/>
    <col min="14" max="16384" width="9.125" style="10" customWidth="1"/>
  </cols>
  <sheetData>
    <row r="1" spans="1:13" s="17" customFormat="1" ht="15.75" customHeight="1">
      <c r="A1" s="379" t="s">
        <v>38</v>
      </c>
      <c r="B1" s="379"/>
      <c r="C1" s="379"/>
      <c r="D1" s="379"/>
      <c r="E1" s="379"/>
      <c r="F1" s="379"/>
      <c r="G1" s="379"/>
      <c r="H1" s="379"/>
      <c r="I1" s="9"/>
      <c r="J1" s="10"/>
      <c r="K1" s="9"/>
      <c r="L1" s="9"/>
      <c r="M1" s="9"/>
    </row>
    <row r="2" spans="1:13" s="17" customFormat="1" ht="15.75" customHeight="1">
      <c r="A2" s="378" t="s">
        <v>128</v>
      </c>
      <c r="B2" s="378"/>
      <c r="C2" s="378"/>
      <c r="D2" s="378"/>
      <c r="E2" s="378"/>
      <c r="F2" s="378"/>
      <c r="G2" s="378"/>
      <c r="H2" s="378"/>
      <c r="I2" s="9"/>
      <c r="J2" s="10"/>
      <c r="K2" s="9"/>
      <c r="L2" s="18"/>
      <c r="M2" s="9"/>
    </row>
    <row r="3" spans="1:13" s="17" customFormat="1" ht="15.75" customHeight="1">
      <c r="A3" s="9"/>
      <c r="B3" s="9"/>
      <c r="C3" s="9"/>
      <c r="D3" s="9"/>
      <c r="E3" s="9"/>
      <c r="F3" s="9"/>
      <c r="G3" s="9"/>
      <c r="H3" s="9"/>
      <c r="I3" s="9"/>
      <c r="J3" s="10"/>
      <c r="K3" s="9"/>
      <c r="L3" s="18"/>
      <c r="M3" s="9"/>
    </row>
    <row r="4" spans="1:13" s="17" customFormat="1" ht="15.75" customHeight="1" thickBot="1">
      <c r="A4" s="9"/>
      <c r="B4" s="9"/>
      <c r="C4" s="78" t="s">
        <v>68</v>
      </c>
      <c r="D4" s="9"/>
      <c r="E4" s="9"/>
      <c r="F4" s="79" t="s">
        <v>4</v>
      </c>
      <c r="G4" s="9"/>
      <c r="H4" s="9"/>
      <c r="I4" s="9"/>
      <c r="J4" s="10"/>
      <c r="K4" s="9"/>
      <c r="L4" s="9"/>
      <c r="M4" s="9"/>
    </row>
    <row r="5" spans="1:13" s="17" customFormat="1" ht="15.75" customHeight="1" thickBot="1">
      <c r="A5" s="18"/>
      <c r="B5" s="18"/>
      <c r="C5" s="383" t="s">
        <v>57</v>
      </c>
      <c r="D5" s="384"/>
      <c r="E5" s="384"/>
      <c r="F5" s="384"/>
      <c r="G5" s="385"/>
      <c r="H5" s="18"/>
      <c r="I5" s="18"/>
      <c r="J5" s="18"/>
      <c r="K5" s="18"/>
      <c r="L5" s="18"/>
      <c r="M5" s="18"/>
    </row>
    <row r="6" spans="1:13" s="17" customFormat="1" ht="15.75" customHeight="1" thickBot="1">
      <c r="A6" s="19"/>
      <c r="B6" s="19"/>
      <c r="C6" s="380" t="s">
        <v>35</v>
      </c>
      <c r="D6" s="83" t="s">
        <v>36</v>
      </c>
      <c r="E6" s="21"/>
      <c r="F6" s="83" t="s">
        <v>66</v>
      </c>
      <c r="G6" s="22"/>
      <c r="H6" s="388"/>
      <c r="I6" s="388"/>
      <c r="J6" s="19"/>
      <c r="K6" s="19"/>
      <c r="L6" s="19"/>
      <c r="M6" s="19"/>
    </row>
    <row r="7" spans="1:13" s="17" customFormat="1" ht="15.75" customHeight="1" thickBot="1">
      <c r="A7" s="19"/>
      <c r="B7" s="19"/>
      <c r="C7" s="381"/>
      <c r="D7" s="83" t="s">
        <v>32</v>
      </c>
      <c r="E7" s="21"/>
      <c r="F7" s="83" t="s">
        <v>67</v>
      </c>
      <c r="G7" s="22"/>
      <c r="H7" s="19"/>
      <c r="I7" s="19"/>
      <c r="J7" s="19"/>
      <c r="K7" s="19"/>
      <c r="L7" s="19"/>
      <c r="M7" s="19"/>
    </row>
    <row r="8" spans="1:13" s="17" customFormat="1" ht="15.75" customHeight="1">
      <c r="A8" s="19"/>
      <c r="B8" s="19"/>
      <c r="C8" s="381"/>
      <c r="D8" s="54" t="s">
        <v>41</v>
      </c>
      <c r="E8" s="23"/>
      <c r="F8" s="58" t="s">
        <v>42</v>
      </c>
      <c r="G8" s="24"/>
      <c r="H8" s="388"/>
      <c r="I8" s="388"/>
      <c r="J8" s="19"/>
      <c r="K8" s="19"/>
      <c r="L8" s="25"/>
      <c r="M8" s="19"/>
    </row>
    <row r="9" spans="1:13" s="17" customFormat="1" ht="15.75" customHeight="1" thickBot="1">
      <c r="A9" s="19"/>
      <c r="B9" s="19"/>
      <c r="C9" s="381"/>
      <c r="D9" s="59" t="s">
        <v>40</v>
      </c>
      <c r="E9" s="27"/>
      <c r="F9" s="26"/>
      <c r="G9" s="27"/>
      <c r="H9" s="388"/>
      <c r="I9" s="388"/>
      <c r="J9" s="19"/>
      <c r="K9" s="19"/>
      <c r="L9" s="19"/>
      <c r="M9" s="19"/>
    </row>
    <row r="10" spans="1:13" s="17" customFormat="1" ht="15.75" customHeight="1">
      <c r="A10" s="19"/>
      <c r="B10" s="19"/>
      <c r="C10" s="381"/>
      <c r="D10" s="386" t="s">
        <v>127</v>
      </c>
      <c r="E10" s="387"/>
      <c r="F10" s="20" t="s">
        <v>30</v>
      </c>
      <c r="G10" s="23" t="s">
        <v>31</v>
      </c>
      <c r="H10" s="19"/>
      <c r="I10" s="19"/>
      <c r="J10" s="19"/>
      <c r="K10" s="19"/>
      <c r="L10" s="19"/>
      <c r="M10" s="19"/>
    </row>
    <row r="11" spans="1:13" s="17" customFormat="1" ht="15.75" customHeight="1" thickBot="1">
      <c r="A11" s="19"/>
      <c r="B11" s="19"/>
      <c r="C11" s="382"/>
      <c r="D11" s="322" t="s">
        <v>30</v>
      </c>
      <c r="E11" s="323" t="s">
        <v>31</v>
      </c>
      <c r="F11" s="28" t="s">
        <v>69</v>
      </c>
      <c r="G11" s="27" t="s">
        <v>70</v>
      </c>
      <c r="H11" s="19"/>
      <c r="I11" s="19"/>
      <c r="J11" s="19"/>
      <c r="K11" s="19"/>
      <c r="L11" s="19"/>
      <c r="M11" s="19"/>
    </row>
    <row r="12" spans="1:13" s="17" customFormat="1" ht="15.75" customHeight="1">
      <c r="A12" s="29"/>
      <c r="B12" s="29"/>
      <c r="C12" s="114" t="s">
        <v>5</v>
      </c>
      <c r="D12" s="321">
        <v>3975.36</v>
      </c>
      <c r="E12" s="311">
        <v>404.75</v>
      </c>
      <c r="F12" s="60"/>
      <c r="G12" s="14"/>
      <c r="H12" s="30"/>
      <c r="I12" s="19"/>
      <c r="J12" s="30"/>
      <c r="K12" s="30"/>
      <c r="L12" s="30"/>
      <c r="M12" s="30"/>
    </row>
    <row r="13" spans="1:13" s="17" customFormat="1" ht="15.75" customHeight="1" thickBot="1">
      <c r="A13" s="29"/>
      <c r="B13" s="29"/>
      <c r="C13" s="88" t="s">
        <v>110</v>
      </c>
      <c r="D13" s="319">
        <v>3975.36</v>
      </c>
      <c r="E13" s="320">
        <v>404.8</v>
      </c>
      <c r="F13" s="61"/>
      <c r="G13" s="16"/>
      <c r="H13" s="30"/>
      <c r="I13" s="19"/>
      <c r="J13" s="30"/>
      <c r="K13" s="30"/>
      <c r="L13" s="30"/>
      <c r="M13" s="30"/>
    </row>
    <row r="14" spans="1:13" s="17" customFormat="1" ht="15.75" customHeight="1" thickBot="1">
      <c r="A14" s="29"/>
      <c r="B14" s="29"/>
      <c r="C14" s="3" t="s">
        <v>6</v>
      </c>
      <c r="D14" s="317">
        <v>3975.36</v>
      </c>
      <c r="E14" s="318">
        <v>404.85</v>
      </c>
      <c r="F14" s="66">
        <f>(D14-D12)*$F$7</f>
        <v>0</v>
      </c>
      <c r="G14" s="67">
        <f>(E14-E12)*$F$7</f>
        <v>140.00000000003183</v>
      </c>
      <c r="H14" s="31"/>
      <c r="I14" s="30"/>
      <c r="J14" s="32"/>
      <c r="K14" s="33"/>
      <c r="L14" s="30"/>
      <c r="M14" s="30"/>
    </row>
    <row r="15" spans="1:13" s="17" customFormat="1" ht="15.75" customHeight="1">
      <c r="A15" s="29"/>
      <c r="B15" s="29"/>
      <c r="C15" s="4" t="s">
        <v>111</v>
      </c>
      <c r="D15" s="325">
        <v>3975.37</v>
      </c>
      <c r="E15" s="326">
        <v>404.89</v>
      </c>
      <c r="F15" s="61"/>
      <c r="G15" s="16"/>
      <c r="H15" s="31"/>
      <c r="I15" s="30"/>
      <c r="J15" s="32"/>
      <c r="K15" s="33"/>
      <c r="L15" s="30"/>
      <c r="M15" s="30"/>
    </row>
    <row r="16" spans="1:13" s="17" customFormat="1" ht="15.75" customHeight="1">
      <c r="A16" s="29"/>
      <c r="B16" s="29"/>
      <c r="C16" s="1" t="s">
        <v>7</v>
      </c>
      <c r="D16" s="313">
        <v>3975.37</v>
      </c>
      <c r="E16" s="312">
        <v>404.94</v>
      </c>
      <c r="F16" s="68">
        <f>(D16-D14)*$F$7</f>
        <v>13.999999999668944</v>
      </c>
      <c r="G16" s="69">
        <f>(E16-E14)*$F$7</f>
        <v>125.99999999996498</v>
      </c>
      <c r="H16" s="31"/>
      <c r="I16" s="34"/>
      <c r="J16" s="32"/>
      <c r="K16" s="33"/>
      <c r="L16" s="30"/>
      <c r="M16" s="30"/>
    </row>
    <row r="17" spans="1:13" s="17" customFormat="1" ht="15.75" customHeight="1">
      <c r="A17" s="29"/>
      <c r="B17" s="29"/>
      <c r="C17" s="1" t="s">
        <v>8</v>
      </c>
      <c r="D17" s="313">
        <v>3975.38</v>
      </c>
      <c r="E17" s="312">
        <v>405.04</v>
      </c>
      <c r="F17" s="68">
        <f>(D17-D16)*$F$7</f>
        <v>14.00000000030559</v>
      </c>
      <c r="G17" s="69">
        <f>(E17-E16)*$F$7</f>
        <v>140.00000000003183</v>
      </c>
      <c r="H17" s="31"/>
      <c r="I17" s="34"/>
      <c r="J17" s="32"/>
      <c r="K17" s="33"/>
      <c r="L17" s="30"/>
      <c r="M17" s="30"/>
    </row>
    <row r="18" spans="1:13" s="17" customFormat="1" ht="15.75" customHeight="1" thickBot="1">
      <c r="A18" s="29"/>
      <c r="B18" s="29"/>
      <c r="C18" s="2" t="s">
        <v>62</v>
      </c>
      <c r="D18" s="319">
        <v>3975.39</v>
      </c>
      <c r="E18" s="320">
        <v>405.09</v>
      </c>
      <c r="F18" s="62"/>
      <c r="G18" s="15"/>
      <c r="H18" s="31"/>
      <c r="I18" s="34"/>
      <c r="J18" s="32"/>
      <c r="K18" s="33"/>
      <c r="L18" s="30"/>
      <c r="M18" s="30"/>
    </row>
    <row r="19" spans="1:13" s="17" customFormat="1" ht="15.75" customHeight="1" thickBot="1">
      <c r="A19" s="29"/>
      <c r="B19" s="29"/>
      <c r="C19" s="3" t="s">
        <v>9</v>
      </c>
      <c r="D19" s="317">
        <v>3975.39</v>
      </c>
      <c r="E19" s="318">
        <v>405.14</v>
      </c>
      <c r="F19" s="66">
        <f>(D19-D17)*$F$7</f>
        <v>13.999999999668944</v>
      </c>
      <c r="G19" s="67">
        <f>(E19-E17)*$F$7</f>
        <v>139.99999999995225</v>
      </c>
      <c r="H19" s="31"/>
      <c r="I19" s="34"/>
      <c r="J19" s="32"/>
      <c r="K19" s="33"/>
      <c r="L19" s="30"/>
      <c r="M19" s="30"/>
    </row>
    <row r="20" spans="1:13" s="17" customFormat="1" ht="15.75" customHeight="1">
      <c r="A20" s="29"/>
      <c r="B20" s="29"/>
      <c r="C20" s="4" t="s">
        <v>63</v>
      </c>
      <c r="D20" s="325">
        <v>3975.39</v>
      </c>
      <c r="E20" s="326">
        <v>405.18</v>
      </c>
      <c r="F20" s="61"/>
      <c r="G20" s="16"/>
      <c r="H20" s="31"/>
      <c r="I20" s="34"/>
      <c r="J20" s="32"/>
      <c r="K20" s="33"/>
      <c r="L20" s="30"/>
      <c r="M20" s="30"/>
    </row>
    <row r="21" spans="1:13" s="17" customFormat="1" ht="15.75" customHeight="1">
      <c r="A21" s="29"/>
      <c r="B21" s="29"/>
      <c r="C21" s="1" t="s">
        <v>10</v>
      </c>
      <c r="D21" s="313">
        <v>3975.4</v>
      </c>
      <c r="E21" s="312">
        <v>405.23</v>
      </c>
      <c r="F21" s="68">
        <f>(D21-D19)*$F$7</f>
        <v>14.00000000030559</v>
      </c>
      <c r="G21" s="69">
        <f>(E21-E19)*$F$7</f>
        <v>126.00000000004457</v>
      </c>
      <c r="H21" s="31"/>
      <c r="I21" s="34"/>
      <c r="J21" s="32"/>
      <c r="K21" s="33"/>
      <c r="L21" s="30"/>
      <c r="M21" s="30"/>
    </row>
    <row r="22" spans="1:13" s="17" customFormat="1" ht="15.75" customHeight="1">
      <c r="A22" s="29"/>
      <c r="B22" s="29"/>
      <c r="C22" s="1" t="s">
        <v>11</v>
      </c>
      <c r="D22" s="313">
        <v>3975.41</v>
      </c>
      <c r="E22" s="312">
        <v>405.32</v>
      </c>
      <c r="F22" s="68">
        <f aca="true" t="shared" si="0" ref="F22:G26">(D22-D21)*$F$7</f>
        <v>13.999999999668944</v>
      </c>
      <c r="G22" s="69">
        <f t="shared" si="0"/>
        <v>125.99999999996498</v>
      </c>
      <c r="H22" s="31"/>
      <c r="I22" s="34"/>
      <c r="J22" s="32"/>
      <c r="K22" s="33"/>
      <c r="L22" s="30"/>
      <c r="M22" s="30"/>
    </row>
    <row r="23" spans="1:13" s="17" customFormat="1" ht="15.75" customHeight="1">
      <c r="A23" s="29"/>
      <c r="B23" s="29"/>
      <c r="C23" s="1" t="s">
        <v>12</v>
      </c>
      <c r="D23" s="313">
        <v>3975.41</v>
      </c>
      <c r="E23" s="312">
        <v>405.42</v>
      </c>
      <c r="F23" s="68">
        <f t="shared" si="0"/>
        <v>0</v>
      </c>
      <c r="G23" s="69">
        <f t="shared" si="0"/>
        <v>140.00000000003183</v>
      </c>
      <c r="H23" s="31"/>
      <c r="I23" s="34"/>
      <c r="J23" s="32"/>
      <c r="K23" s="33"/>
      <c r="L23" s="30"/>
      <c r="M23" s="30"/>
    </row>
    <row r="24" spans="1:13" s="17" customFormat="1" ht="15.75" customHeight="1">
      <c r="A24" s="29"/>
      <c r="B24" s="29"/>
      <c r="C24" s="1" t="s">
        <v>13</v>
      </c>
      <c r="D24" s="313">
        <v>3975.42</v>
      </c>
      <c r="E24" s="312">
        <v>405.5</v>
      </c>
      <c r="F24" s="68">
        <f t="shared" si="0"/>
        <v>14.00000000030559</v>
      </c>
      <c r="G24" s="69">
        <f t="shared" si="0"/>
        <v>111.99999999997772</v>
      </c>
      <c r="H24" s="31"/>
      <c r="I24" s="34"/>
      <c r="J24" s="32"/>
      <c r="K24" s="33"/>
      <c r="L24" s="30"/>
      <c r="M24" s="30"/>
    </row>
    <row r="25" spans="1:13" s="17" customFormat="1" ht="15.75" customHeight="1">
      <c r="A25" s="29"/>
      <c r="B25" s="29"/>
      <c r="C25" s="1" t="s">
        <v>14</v>
      </c>
      <c r="D25" s="313">
        <v>3975.43</v>
      </c>
      <c r="E25" s="312">
        <v>405.59</v>
      </c>
      <c r="F25" s="68">
        <f t="shared" si="0"/>
        <v>13.999999999668944</v>
      </c>
      <c r="G25" s="69">
        <f t="shared" si="0"/>
        <v>125.99999999996498</v>
      </c>
      <c r="H25" s="31"/>
      <c r="I25" s="34"/>
      <c r="J25" s="32"/>
      <c r="K25" s="33"/>
      <c r="L25" s="30"/>
      <c r="M25" s="30"/>
    </row>
    <row r="26" spans="1:13" s="17" customFormat="1" ht="15.75" customHeight="1">
      <c r="A26" s="29"/>
      <c r="B26" s="29"/>
      <c r="C26" s="1" t="s">
        <v>15</v>
      </c>
      <c r="D26" s="313">
        <v>3975.44</v>
      </c>
      <c r="E26" s="312">
        <v>405.67</v>
      </c>
      <c r="F26" s="68">
        <f t="shared" si="0"/>
        <v>14.00000000030559</v>
      </c>
      <c r="G26" s="69">
        <f t="shared" si="0"/>
        <v>112.0000000000573</v>
      </c>
      <c r="H26" s="31"/>
      <c r="I26" s="34"/>
      <c r="J26" s="32"/>
      <c r="K26" s="33"/>
      <c r="L26" s="30"/>
      <c r="M26" s="30"/>
    </row>
    <row r="27" spans="1:13" s="17" customFormat="1" ht="15.75" customHeight="1" thickBot="1">
      <c r="A27" s="29"/>
      <c r="B27" s="29"/>
      <c r="C27" s="2" t="s">
        <v>64</v>
      </c>
      <c r="D27" s="319">
        <v>3975.44</v>
      </c>
      <c r="E27" s="320">
        <v>405.71</v>
      </c>
      <c r="F27" s="62"/>
      <c r="G27" s="15"/>
      <c r="H27" s="31"/>
      <c r="I27" s="34"/>
      <c r="J27" s="32"/>
      <c r="K27" s="33"/>
      <c r="L27" s="30"/>
      <c r="M27" s="30"/>
    </row>
    <row r="28" spans="1:13" s="17" customFormat="1" ht="15.75" customHeight="1" thickBot="1">
      <c r="A28" s="29"/>
      <c r="B28" s="29"/>
      <c r="C28" s="3" t="s">
        <v>16</v>
      </c>
      <c r="D28" s="317">
        <v>3975.45</v>
      </c>
      <c r="E28" s="318">
        <v>405.75</v>
      </c>
      <c r="F28" s="66">
        <f>(D28-D26)*$F$7</f>
        <v>13.999999999668944</v>
      </c>
      <c r="G28" s="67">
        <f>(E28-E26)*$F$7</f>
        <v>111.99999999997772</v>
      </c>
      <c r="H28" s="31"/>
      <c r="I28" s="34"/>
      <c r="J28" s="32"/>
      <c r="K28" s="33"/>
      <c r="L28" s="30"/>
      <c r="M28" s="30"/>
    </row>
    <row r="29" spans="1:13" s="17" customFormat="1" ht="15.75" customHeight="1">
      <c r="A29" s="29"/>
      <c r="B29" s="29"/>
      <c r="C29" s="4" t="s">
        <v>101</v>
      </c>
      <c r="D29" s="325">
        <v>3975.45</v>
      </c>
      <c r="E29" s="326">
        <v>405.79</v>
      </c>
      <c r="F29" s="61"/>
      <c r="G29" s="16"/>
      <c r="H29" s="31"/>
      <c r="I29" s="34"/>
      <c r="J29" s="32"/>
      <c r="K29" s="33"/>
      <c r="L29" s="30"/>
      <c r="M29" s="30"/>
    </row>
    <row r="30" spans="1:13" s="17" customFormat="1" ht="15.75" customHeight="1">
      <c r="A30" s="29"/>
      <c r="B30" s="29"/>
      <c r="C30" s="1" t="s">
        <v>17</v>
      </c>
      <c r="D30" s="313">
        <v>3975.45</v>
      </c>
      <c r="E30" s="312">
        <v>405.83</v>
      </c>
      <c r="F30" s="68">
        <f>(D30-D28)*$F$7</f>
        <v>0</v>
      </c>
      <c r="G30" s="69">
        <f>(E30-E28)*$F$7</f>
        <v>111.99999999997772</v>
      </c>
      <c r="H30" s="31"/>
      <c r="I30" s="34"/>
      <c r="J30" s="32"/>
      <c r="K30" s="33"/>
      <c r="L30" s="30"/>
      <c r="M30" s="30"/>
    </row>
    <row r="31" spans="1:13" s="17" customFormat="1" ht="15.75" customHeight="1">
      <c r="A31" s="29"/>
      <c r="B31" s="29"/>
      <c r="C31" s="1" t="s">
        <v>18</v>
      </c>
      <c r="D31" s="313">
        <v>3975.46</v>
      </c>
      <c r="E31" s="312">
        <v>405.91</v>
      </c>
      <c r="F31" s="68">
        <f aca="true" t="shared" si="1" ref="F31:G36">(D31-D30)*$F$7</f>
        <v>14.00000000030559</v>
      </c>
      <c r="G31" s="69">
        <f t="shared" si="1"/>
        <v>112.0000000000573</v>
      </c>
      <c r="H31" s="31"/>
      <c r="I31" s="34"/>
      <c r="J31" s="32"/>
      <c r="K31" s="33"/>
      <c r="L31" s="30"/>
      <c r="M31" s="30"/>
    </row>
    <row r="32" spans="1:13" s="17" customFormat="1" ht="15.75" customHeight="1">
      <c r="A32" s="29"/>
      <c r="B32" s="29"/>
      <c r="C32" s="1" t="s">
        <v>19</v>
      </c>
      <c r="D32" s="313">
        <v>3975.47</v>
      </c>
      <c r="E32" s="312">
        <v>406</v>
      </c>
      <c r="F32" s="68">
        <f t="shared" si="1"/>
        <v>13.999999999668944</v>
      </c>
      <c r="G32" s="69">
        <f t="shared" si="1"/>
        <v>125.99999999996498</v>
      </c>
      <c r="H32" s="31"/>
      <c r="I32" s="34"/>
      <c r="J32" s="32"/>
      <c r="K32" s="33"/>
      <c r="L32" s="30"/>
      <c r="M32" s="30"/>
    </row>
    <row r="33" spans="1:13" s="17" customFormat="1" ht="15.75" customHeight="1">
      <c r="A33" s="29"/>
      <c r="B33" s="29"/>
      <c r="C33" s="1" t="s">
        <v>20</v>
      </c>
      <c r="D33" s="313">
        <v>3975.48</v>
      </c>
      <c r="E33" s="312">
        <v>406.09</v>
      </c>
      <c r="F33" s="68">
        <f t="shared" si="1"/>
        <v>14.00000000030559</v>
      </c>
      <c r="G33" s="69">
        <f t="shared" si="1"/>
        <v>125.99999999996498</v>
      </c>
      <c r="H33" s="31"/>
      <c r="I33" s="34"/>
      <c r="J33" s="32"/>
      <c r="K33" s="33"/>
      <c r="L33" s="30"/>
      <c r="M33" s="30"/>
    </row>
    <row r="34" spans="1:13" s="17" customFormat="1" ht="15.75" customHeight="1">
      <c r="A34" s="29"/>
      <c r="B34" s="29"/>
      <c r="C34" s="2" t="s">
        <v>21</v>
      </c>
      <c r="D34" s="313">
        <v>3975.48</v>
      </c>
      <c r="E34" s="312">
        <v>406.17</v>
      </c>
      <c r="F34" s="70">
        <f t="shared" si="1"/>
        <v>0</v>
      </c>
      <c r="G34" s="71">
        <f t="shared" si="1"/>
        <v>112.0000000000573</v>
      </c>
      <c r="H34" s="31"/>
      <c r="I34" s="34"/>
      <c r="J34" s="32"/>
      <c r="K34" s="33"/>
      <c r="L34" s="18"/>
      <c r="M34" s="18"/>
    </row>
    <row r="35" spans="1:13" s="17" customFormat="1" ht="15.75" customHeight="1">
      <c r="A35" s="29"/>
      <c r="B35" s="29"/>
      <c r="C35" s="1" t="s">
        <v>22</v>
      </c>
      <c r="D35" s="313">
        <v>3975.49</v>
      </c>
      <c r="E35" s="312">
        <v>406.26</v>
      </c>
      <c r="F35" s="68">
        <f t="shared" si="1"/>
        <v>13.999999999668944</v>
      </c>
      <c r="G35" s="69">
        <f t="shared" si="1"/>
        <v>125.99999999996498</v>
      </c>
      <c r="H35" s="31"/>
      <c r="I35" s="34"/>
      <c r="J35" s="32"/>
      <c r="K35" s="33"/>
      <c r="L35" s="35"/>
      <c r="M35" s="35"/>
    </row>
    <row r="36" spans="1:15" s="17" customFormat="1" ht="15.75" customHeight="1">
      <c r="A36" s="29"/>
      <c r="B36" s="29"/>
      <c r="C36" s="1" t="s">
        <v>23</v>
      </c>
      <c r="D36" s="313">
        <v>3975.5</v>
      </c>
      <c r="E36" s="312">
        <v>406.35</v>
      </c>
      <c r="F36" s="68">
        <f t="shared" si="1"/>
        <v>14.00000000030559</v>
      </c>
      <c r="G36" s="69">
        <f t="shared" si="1"/>
        <v>126.00000000004457</v>
      </c>
      <c r="H36" s="31"/>
      <c r="I36" s="34"/>
      <c r="J36" s="32"/>
      <c r="K36" s="33"/>
      <c r="L36" s="35"/>
      <c r="M36" s="35"/>
      <c r="O36" s="36"/>
    </row>
    <row r="37" spans="1:15" s="17" customFormat="1" ht="15.75" customHeight="1" thickBot="1">
      <c r="A37" s="29"/>
      <c r="B37" s="29"/>
      <c r="C37" s="2" t="s">
        <v>112</v>
      </c>
      <c r="D37" s="319">
        <v>3975.5</v>
      </c>
      <c r="E37" s="320">
        <v>406.39</v>
      </c>
      <c r="F37" s="62"/>
      <c r="G37" s="15"/>
      <c r="H37" s="31"/>
      <c r="I37" s="34"/>
      <c r="J37" s="32"/>
      <c r="K37" s="33"/>
      <c r="L37" s="35"/>
      <c r="M37" s="35"/>
      <c r="O37" s="36"/>
    </row>
    <row r="38" spans="1:13" s="17" customFormat="1" ht="15.75" customHeight="1" thickBot="1">
      <c r="A38" s="29"/>
      <c r="B38" s="29"/>
      <c r="C38" s="3" t="s">
        <v>24</v>
      </c>
      <c r="D38" s="317">
        <v>3975.51</v>
      </c>
      <c r="E38" s="318">
        <v>406.43</v>
      </c>
      <c r="F38" s="66">
        <f>(D38-D36)*$F$7</f>
        <v>14.00000000030559</v>
      </c>
      <c r="G38" s="67">
        <f>(E38-E36)*$F$7</f>
        <v>111.99999999997772</v>
      </c>
      <c r="H38" s="31"/>
      <c r="I38" s="34"/>
      <c r="J38" s="32"/>
      <c r="K38" s="33"/>
      <c r="L38" s="35"/>
      <c r="M38" s="35"/>
    </row>
    <row r="39" spans="1:13" s="17" customFormat="1" ht="15.75" customHeight="1">
      <c r="A39" s="29"/>
      <c r="B39" s="29"/>
      <c r="C39" s="4" t="s">
        <v>113</v>
      </c>
      <c r="D39" s="325">
        <v>3975.51</v>
      </c>
      <c r="E39" s="326">
        <v>406.47</v>
      </c>
      <c r="F39" s="63"/>
      <c r="G39" s="65"/>
      <c r="H39" s="31"/>
      <c r="I39" s="34"/>
      <c r="J39" s="32"/>
      <c r="K39" s="33"/>
      <c r="L39" s="35"/>
      <c r="M39" s="35"/>
    </row>
    <row r="40" spans="1:13" s="17" customFormat="1" ht="15.75" customHeight="1">
      <c r="A40" s="29"/>
      <c r="B40" s="29"/>
      <c r="C40" s="1" t="s">
        <v>25</v>
      </c>
      <c r="D40" s="313">
        <v>3975.51</v>
      </c>
      <c r="E40" s="312">
        <v>406.51</v>
      </c>
      <c r="F40" s="68">
        <f>(D40-D38)*$F$7</f>
        <v>0</v>
      </c>
      <c r="G40" s="69">
        <f>(E40-E38)*$F$7</f>
        <v>111.99999999997772</v>
      </c>
      <c r="H40" s="31"/>
      <c r="I40" s="34"/>
      <c r="J40" s="32"/>
      <c r="K40" s="33"/>
      <c r="L40" s="35"/>
      <c r="M40" s="35"/>
    </row>
    <row r="41" spans="1:13" s="17" customFormat="1" ht="15.75" customHeight="1">
      <c r="A41" s="29"/>
      <c r="B41" s="29"/>
      <c r="C41" s="88" t="s">
        <v>26</v>
      </c>
      <c r="D41" s="313">
        <v>3975.52</v>
      </c>
      <c r="E41" s="312">
        <v>406.6</v>
      </c>
      <c r="F41" s="72">
        <f aca="true" t="shared" si="2" ref="F41:G44">(D41-D40)*$F$7</f>
        <v>13.999999999668944</v>
      </c>
      <c r="G41" s="73">
        <f t="shared" si="2"/>
        <v>126.00000000004457</v>
      </c>
      <c r="H41" s="31"/>
      <c r="I41" s="34"/>
      <c r="J41" s="32"/>
      <c r="K41" s="33"/>
      <c r="L41" s="35"/>
      <c r="M41" s="35"/>
    </row>
    <row r="42" spans="1:13" s="17" customFormat="1" ht="15.75" customHeight="1">
      <c r="A42" s="29"/>
      <c r="B42" s="29"/>
      <c r="C42" s="1" t="s">
        <v>27</v>
      </c>
      <c r="D42" s="313">
        <v>3975.53</v>
      </c>
      <c r="E42" s="312">
        <v>406.69</v>
      </c>
      <c r="F42" s="68">
        <f t="shared" si="2"/>
        <v>14.00000000030559</v>
      </c>
      <c r="G42" s="69">
        <f t="shared" si="2"/>
        <v>125.99999999996498</v>
      </c>
      <c r="H42" s="31"/>
      <c r="I42" s="34"/>
      <c r="J42" s="32"/>
      <c r="K42" s="33"/>
      <c r="L42" s="35"/>
      <c r="M42" s="35"/>
    </row>
    <row r="43" spans="1:13" s="17" customFormat="1" ht="15.75" customHeight="1">
      <c r="A43" s="9"/>
      <c r="B43" s="9"/>
      <c r="C43" s="4" t="s">
        <v>28</v>
      </c>
      <c r="D43" s="313">
        <v>3975.54</v>
      </c>
      <c r="E43" s="312">
        <v>406.77</v>
      </c>
      <c r="F43" s="74">
        <f t="shared" si="2"/>
        <v>13.999999999668944</v>
      </c>
      <c r="G43" s="75">
        <f t="shared" si="2"/>
        <v>111.99999999997772</v>
      </c>
      <c r="H43" s="9"/>
      <c r="I43" s="34"/>
      <c r="J43" s="9"/>
      <c r="K43" s="9"/>
      <c r="L43" s="10"/>
      <c r="M43" s="10"/>
    </row>
    <row r="44" spans="1:13" s="17" customFormat="1" ht="15.75" customHeight="1" thickBot="1">
      <c r="A44" s="9"/>
      <c r="B44" s="9"/>
      <c r="C44" s="5" t="s">
        <v>29</v>
      </c>
      <c r="D44" s="324">
        <v>3975.54</v>
      </c>
      <c r="E44" s="314">
        <v>406.86</v>
      </c>
      <c r="F44" s="76">
        <f t="shared" si="2"/>
        <v>0</v>
      </c>
      <c r="G44" s="77">
        <f t="shared" si="2"/>
        <v>126.00000000004457</v>
      </c>
      <c r="H44" s="9"/>
      <c r="I44" s="9"/>
      <c r="J44" s="9"/>
      <c r="K44" s="9"/>
      <c r="L44" s="10"/>
      <c r="M44" s="10"/>
    </row>
    <row r="45" spans="1:13" s="17" customFormat="1" ht="15.75" customHeight="1" thickBot="1">
      <c r="A45" s="10"/>
      <c r="B45" s="10"/>
      <c r="C45" s="6"/>
      <c r="D45" s="352"/>
      <c r="E45" s="11" t="s">
        <v>102</v>
      </c>
      <c r="F45" s="64">
        <f>SUM(F14:F44)</f>
        <v>251.9999999997708</v>
      </c>
      <c r="G45" s="7">
        <f>SUM(G14:G44)</f>
        <v>2954.000000000019</v>
      </c>
      <c r="H45" s="11"/>
      <c r="I45" s="9"/>
      <c r="J45" s="10"/>
      <c r="K45" s="10"/>
      <c r="L45" s="10"/>
      <c r="M45" s="10"/>
    </row>
    <row r="46" spans="1:13" s="17" customFormat="1" ht="15.75" customHeight="1">
      <c r="A46" s="10"/>
      <c r="B46" s="10"/>
      <c r="C46" s="10"/>
      <c r="D46" s="6"/>
      <c r="E46" s="8"/>
      <c r="F46" s="6" t="s">
        <v>103</v>
      </c>
      <c r="G46" s="8" t="s">
        <v>104</v>
      </c>
      <c r="H46" s="6"/>
      <c r="I46" s="10"/>
      <c r="J46" s="10"/>
      <c r="K46" s="10"/>
      <c r="L46" s="10"/>
      <c r="M46" s="10"/>
    </row>
    <row r="47" spans="1:13" s="17" customFormat="1" ht="15.7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3" s="17" customFormat="1" ht="15.75" customHeight="1">
      <c r="A48" s="10"/>
      <c r="B48" s="10"/>
      <c r="C48" s="10"/>
      <c r="D48" s="37"/>
      <c r="E48" s="37"/>
      <c r="F48" s="37"/>
      <c r="G48" s="37"/>
      <c r="H48" s="37"/>
      <c r="I48" s="10"/>
      <c r="J48" s="10"/>
      <c r="K48" s="10"/>
      <c r="L48" s="10"/>
      <c r="M48" s="10"/>
    </row>
    <row r="49" spans="4:8" ht="15">
      <c r="D49" s="81"/>
      <c r="E49" s="82" t="s">
        <v>65</v>
      </c>
      <c r="F49" s="82"/>
      <c r="G49" s="82"/>
      <c r="H49" s="82" t="s">
        <v>96</v>
      </c>
    </row>
  </sheetData>
  <sheetProtection/>
  <mergeCells count="8">
    <mergeCell ref="A2:H2"/>
    <mergeCell ref="A1:H1"/>
    <mergeCell ref="C6:C11"/>
    <mergeCell ref="C5:G5"/>
    <mergeCell ref="D10:E10"/>
    <mergeCell ref="H6:I6"/>
    <mergeCell ref="H8:I8"/>
    <mergeCell ref="H9:I9"/>
  </mergeCells>
  <conditionalFormatting sqref="D45 F45:H45">
    <cfRule type="cellIs" priority="2" dxfId="0" operator="lessThan">
      <formula>0</formula>
    </cfRule>
  </conditionalFormatting>
  <conditionalFormatting sqref="E45">
    <cfRule type="cellIs" priority="1" dxfId="0" operator="lessThan">
      <formula>0</formula>
    </cfRule>
  </conditionalFormatting>
  <printOptions/>
  <pageMargins left="0.7874015748031497" right="0.1968503937007874" top="0.3937007874015748" bottom="0.3937007874015748" header="0" footer="0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L56"/>
  <sheetViews>
    <sheetView view="pageBreakPreview" zoomScale="85" zoomScaleSheetLayoutView="85" zoomScalePageLayoutView="0" workbookViewId="0" topLeftCell="A16">
      <selection activeCell="BH34" sqref="BH34"/>
    </sheetView>
  </sheetViews>
  <sheetFormatPr defaultColWidth="9.00390625" defaultRowHeight="12.75"/>
  <cols>
    <col min="1" max="1" width="6.375" style="79" customWidth="1"/>
    <col min="2" max="2" width="10.875" style="79" customWidth="1"/>
    <col min="3" max="3" width="10.625" style="79" customWidth="1"/>
    <col min="4" max="4" width="10.125" style="79" customWidth="1"/>
    <col min="5" max="5" width="9.375" style="79" customWidth="1"/>
    <col min="6" max="6" width="9.75390625" style="79" customWidth="1"/>
    <col min="7" max="7" width="10.625" style="79" customWidth="1"/>
    <col min="8" max="8" width="8.75390625" style="79" customWidth="1"/>
    <col min="9" max="9" width="10.375" style="79" customWidth="1"/>
    <col min="10" max="10" width="11.375" style="79" customWidth="1"/>
    <col min="11" max="11" width="10.75390625" style="79" customWidth="1"/>
    <col min="12" max="12" width="8.75390625" style="79" customWidth="1"/>
    <col min="13" max="13" width="8.875" style="79" customWidth="1"/>
    <col min="14" max="15" width="10.25390625" style="79" customWidth="1"/>
    <col min="16" max="16" width="9.125" style="79" customWidth="1"/>
    <col min="17" max="17" width="7.875" style="79" customWidth="1"/>
    <col min="18" max="18" width="9.875" style="79" customWidth="1"/>
    <col min="19" max="19" width="10.25390625" style="79" customWidth="1"/>
    <col min="20" max="20" width="9.25390625" style="79" bestFit="1" customWidth="1"/>
    <col min="21" max="22" width="9.375" style="79" customWidth="1"/>
    <col min="23" max="23" width="10.875" style="79" customWidth="1"/>
    <col min="24" max="24" width="10.00390625" style="79" customWidth="1"/>
    <col min="25" max="25" width="10.25390625" style="79" customWidth="1"/>
    <col min="26" max="26" width="9.75390625" style="79" customWidth="1"/>
    <col min="27" max="27" width="8.625" style="79" customWidth="1"/>
    <col min="28" max="28" width="11.00390625" style="79" customWidth="1"/>
    <col min="29" max="29" width="10.375" style="79" customWidth="1"/>
    <col min="30" max="30" width="10.625" style="79" customWidth="1"/>
    <col min="31" max="31" width="9.25390625" style="79" customWidth="1"/>
    <col min="32" max="32" width="10.875" style="79" customWidth="1"/>
    <col min="33" max="33" width="9.125" style="79" customWidth="1"/>
    <col min="34" max="34" width="8.875" style="79" customWidth="1"/>
    <col min="35" max="35" width="9.875" style="79" customWidth="1"/>
    <col min="36" max="36" width="11.875" style="79" customWidth="1"/>
    <col min="37" max="37" width="10.25390625" style="79" customWidth="1"/>
    <col min="38" max="38" width="9.125" style="79" customWidth="1"/>
    <col min="39" max="39" width="8.375" style="79" customWidth="1"/>
    <col min="40" max="40" width="10.375" style="79" customWidth="1"/>
    <col min="41" max="41" width="12.75390625" style="79" customWidth="1"/>
    <col min="42" max="43" width="9.125" style="79" customWidth="1"/>
    <col min="44" max="44" width="9.625" style="79" customWidth="1"/>
    <col min="45" max="45" width="8.25390625" style="79" customWidth="1"/>
    <col min="46" max="46" width="10.00390625" style="79" customWidth="1"/>
    <col min="47" max="47" width="8.25390625" style="79" customWidth="1"/>
    <col min="48" max="48" width="9.625" style="79" customWidth="1"/>
    <col min="49" max="49" width="11.625" style="79" customWidth="1"/>
    <col min="50" max="50" width="12.375" style="79" customWidth="1"/>
    <col min="51" max="51" width="9.25390625" style="79" bestFit="1" customWidth="1"/>
    <col min="52" max="55" width="9.25390625" style="79" customWidth="1"/>
    <col min="56" max="56" width="12.125" style="79" customWidth="1"/>
    <col min="57" max="57" width="13.75390625" style="79" customWidth="1"/>
    <col min="58" max="58" width="9.25390625" style="79" bestFit="1" customWidth="1"/>
    <col min="59" max="59" width="9.75390625" style="79" bestFit="1" customWidth="1"/>
    <col min="60" max="60" width="9.25390625" style="79" bestFit="1" customWidth="1"/>
    <col min="61" max="61" width="15.125" style="79" customWidth="1"/>
    <col min="62" max="62" width="11.00390625" style="79" customWidth="1"/>
    <col min="63" max="194" width="9.125" style="181" customWidth="1"/>
    <col min="195" max="16384" width="9.125" style="79" customWidth="1"/>
  </cols>
  <sheetData>
    <row r="1" spans="1:62" ht="18" customHeight="1">
      <c r="A1" s="378" t="s">
        <v>38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 t="s">
        <v>38</v>
      </c>
      <c r="AB1" s="378"/>
      <c r="AC1" s="378"/>
      <c r="AD1" s="378"/>
      <c r="AE1" s="378"/>
      <c r="AF1" s="378"/>
      <c r="AG1" s="378"/>
      <c r="AH1" s="378"/>
      <c r="AI1" s="378"/>
      <c r="AJ1" s="378"/>
      <c r="AK1" s="378"/>
      <c r="AL1" s="378"/>
      <c r="AM1" s="378"/>
      <c r="AN1" s="378"/>
      <c r="AO1" s="378"/>
      <c r="AP1" s="378"/>
      <c r="AQ1" s="378"/>
      <c r="AR1" s="378"/>
      <c r="AS1" s="378"/>
      <c r="AT1" s="378"/>
      <c r="AU1" s="378"/>
      <c r="AW1" s="378" t="s">
        <v>38</v>
      </c>
      <c r="AX1" s="378"/>
      <c r="AY1" s="378"/>
      <c r="AZ1" s="378"/>
      <c r="BA1" s="378"/>
      <c r="BB1" s="378"/>
      <c r="BC1" s="378"/>
      <c r="BD1" s="378"/>
      <c r="BE1" s="378"/>
      <c r="BF1" s="378"/>
      <c r="BG1" s="378"/>
      <c r="BH1" s="378"/>
      <c r="BI1" s="378"/>
      <c r="BJ1" s="378"/>
    </row>
    <row r="2" spans="1:62" ht="18" customHeight="1">
      <c r="A2" s="378" t="s">
        <v>129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  <c r="Z2" s="378"/>
      <c r="AA2" s="378" t="s">
        <v>129</v>
      </c>
      <c r="AB2" s="378"/>
      <c r="AC2" s="378"/>
      <c r="AD2" s="378"/>
      <c r="AE2" s="378"/>
      <c r="AF2" s="378"/>
      <c r="AG2" s="378"/>
      <c r="AH2" s="378"/>
      <c r="AI2" s="378"/>
      <c r="AJ2" s="378"/>
      <c r="AK2" s="378"/>
      <c r="AL2" s="378"/>
      <c r="AM2" s="378"/>
      <c r="AN2" s="378"/>
      <c r="AO2" s="378"/>
      <c r="AP2" s="378"/>
      <c r="AQ2" s="378"/>
      <c r="AR2" s="378"/>
      <c r="AS2" s="378"/>
      <c r="AT2" s="378"/>
      <c r="AU2" s="378"/>
      <c r="AW2" s="378" t="s">
        <v>129</v>
      </c>
      <c r="AX2" s="378"/>
      <c r="AY2" s="378"/>
      <c r="AZ2" s="378"/>
      <c r="BA2" s="378"/>
      <c r="BB2" s="378"/>
      <c r="BC2" s="378"/>
      <c r="BD2" s="378"/>
      <c r="BE2" s="378"/>
      <c r="BF2" s="378"/>
      <c r="BG2" s="378"/>
      <c r="BH2" s="378"/>
      <c r="BI2" s="378"/>
      <c r="BJ2" s="378"/>
    </row>
    <row r="3" spans="10:56" ht="18" customHeight="1" thickBot="1">
      <c r="J3" s="78" t="s">
        <v>92</v>
      </c>
      <c r="O3" s="79" t="s">
        <v>1</v>
      </c>
      <c r="AG3" s="78" t="s">
        <v>92</v>
      </c>
      <c r="AM3" s="79" t="s">
        <v>1</v>
      </c>
      <c r="AX3" s="78" t="s">
        <v>92</v>
      </c>
      <c r="BD3" s="79" t="s">
        <v>1</v>
      </c>
    </row>
    <row r="4" spans="1:62" ht="18" customHeight="1">
      <c r="A4" s="400" t="s">
        <v>35</v>
      </c>
      <c r="B4" s="390" t="s">
        <v>80</v>
      </c>
      <c r="C4" s="390"/>
      <c r="D4" s="390"/>
      <c r="E4" s="391"/>
      <c r="F4" s="389" t="s">
        <v>81</v>
      </c>
      <c r="G4" s="390"/>
      <c r="H4" s="390"/>
      <c r="I4" s="391"/>
      <c r="J4" s="389" t="s">
        <v>82</v>
      </c>
      <c r="K4" s="390"/>
      <c r="L4" s="390"/>
      <c r="M4" s="391"/>
      <c r="N4" s="389" t="s">
        <v>93</v>
      </c>
      <c r="O4" s="390"/>
      <c r="P4" s="390"/>
      <c r="Q4" s="391"/>
      <c r="R4" s="389" t="s">
        <v>83</v>
      </c>
      <c r="S4" s="390"/>
      <c r="T4" s="390"/>
      <c r="U4" s="391"/>
      <c r="V4" s="405" t="s">
        <v>35</v>
      </c>
      <c r="W4" s="389" t="s">
        <v>84</v>
      </c>
      <c r="X4" s="390"/>
      <c r="Y4" s="390"/>
      <c r="Z4" s="391"/>
      <c r="AA4" s="389" t="s">
        <v>85</v>
      </c>
      <c r="AB4" s="390"/>
      <c r="AC4" s="390"/>
      <c r="AD4" s="391"/>
      <c r="AE4" s="389" t="s">
        <v>86</v>
      </c>
      <c r="AF4" s="390"/>
      <c r="AG4" s="390"/>
      <c r="AH4" s="391"/>
      <c r="AI4" s="389" t="s">
        <v>87</v>
      </c>
      <c r="AJ4" s="390"/>
      <c r="AK4" s="390"/>
      <c r="AL4" s="391"/>
      <c r="AM4" s="389" t="s">
        <v>88</v>
      </c>
      <c r="AN4" s="390"/>
      <c r="AO4" s="390"/>
      <c r="AP4" s="391"/>
      <c r="AQ4" s="400" t="s">
        <v>35</v>
      </c>
      <c r="AR4" s="389" t="s">
        <v>89</v>
      </c>
      <c r="AS4" s="390"/>
      <c r="AT4" s="390"/>
      <c r="AU4" s="391"/>
      <c r="AV4" s="389" t="s">
        <v>90</v>
      </c>
      <c r="AW4" s="390"/>
      <c r="AX4" s="390"/>
      <c r="AY4" s="391"/>
      <c r="AZ4" s="389" t="s">
        <v>91</v>
      </c>
      <c r="BA4" s="390"/>
      <c r="BB4" s="390"/>
      <c r="BC4" s="391"/>
      <c r="BD4" s="169"/>
      <c r="BE4" s="170"/>
      <c r="BF4" s="181"/>
      <c r="BG4" s="181"/>
      <c r="BH4" s="181"/>
      <c r="BI4" s="181"/>
      <c r="BJ4" s="181"/>
    </row>
    <row r="5" spans="1:62" ht="18" customHeight="1">
      <c r="A5" s="401"/>
      <c r="B5" s="171" t="s">
        <v>36</v>
      </c>
      <c r="C5" s="171"/>
      <c r="D5" s="171" t="s">
        <v>37</v>
      </c>
      <c r="E5" s="172"/>
      <c r="F5" s="173" t="s">
        <v>36</v>
      </c>
      <c r="G5" s="171"/>
      <c r="H5" s="171" t="s">
        <v>37</v>
      </c>
      <c r="I5" s="172"/>
      <c r="J5" s="173" t="s">
        <v>36</v>
      </c>
      <c r="K5" s="171"/>
      <c r="L5" s="171" t="s">
        <v>34</v>
      </c>
      <c r="M5" s="172"/>
      <c r="N5" s="174" t="s">
        <v>36</v>
      </c>
      <c r="O5" s="171"/>
      <c r="P5" s="171" t="s">
        <v>37</v>
      </c>
      <c r="Q5" s="172"/>
      <c r="R5" s="173" t="s">
        <v>36</v>
      </c>
      <c r="S5" s="171"/>
      <c r="T5" s="171" t="s">
        <v>34</v>
      </c>
      <c r="U5" s="172"/>
      <c r="V5" s="406"/>
      <c r="W5" s="173" t="s">
        <v>36</v>
      </c>
      <c r="X5" s="171"/>
      <c r="Y5" s="171" t="s">
        <v>34</v>
      </c>
      <c r="Z5" s="172"/>
      <c r="AA5" s="174" t="s">
        <v>36</v>
      </c>
      <c r="AB5" s="171"/>
      <c r="AC5" s="171" t="s">
        <v>37</v>
      </c>
      <c r="AD5" s="172"/>
      <c r="AE5" s="173" t="s">
        <v>36</v>
      </c>
      <c r="AF5" s="171"/>
      <c r="AG5" s="171" t="s">
        <v>37</v>
      </c>
      <c r="AH5" s="172"/>
      <c r="AI5" s="173" t="s">
        <v>36</v>
      </c>
      <c r="AJ5" s="171"/>
      <c r="AK5" s="171" t="s">
        <v>37</v>
      </c>
      <c r="AL5" s="172"/>
      <c r="AM5" s="173" t="s">
        <v>36</v>
      </c>
      <c r="AN5" s="171"/>
      <c r="AO5" s="171" t="s">
        <v>37</v>
      </c>
      <c r="AP5" s="172"/>
      <c r="AQ5" s="401"/>
      <c r="AR5" s="173" t="s">
        <v>36</v>
      </c>
      <c r="AS5" s="171"/>
      <c r="AT5" s="171" t="s">
        <v>34</v>
      </c>
      <c r="AU5" s="172"/>
      <c r="AV5" s="175" t="s">
        <v>36</v>
      </c>
      <c r="AW5" s="176"/>
      <c r="AX5" s="176" t="s">
        <v>37</v>
      </c>
      <c r="AY5" s="177"/>
      <c r="AZ5" s="178" t="s">
        <v>36</v>
      </c>
      <c r="BA5" s="176"/>
      <c r="BB5" s="176" t="s">
        <v>34</v>
      </c>
      <c r="BC5" s="177"/>
      <c r="BD5" s="179" t="s">
        <v>60</v>
      </c>
      <c r="BE5" s="180"/>
      <c r="BF5" s="181"/>
      <c r="BG5" s="181"/>
      <c r="BH5" s="181"/>
      <c r="BI5" s="181"/>
      <c r="BJ5" s="181"/>
    </row>
    <row r="6" spans="1:62" ht="18" customHeight="1">
      <c r="A6" s="401"/>
      <c r="B6" s="181" t="s">
        <v>32</v>
      </c>
      <c r="C6" s="181"/>
      <c r="D6" s="181">
        <v>6000</v>
      </c>
      <c r="E6" s="182"/>
      <c r="F6" s="178" t="s">
        <v>32</v>
      </c>
      <c r="G6" s="176"/>
      <c r="H6" s="183" t="s">
        <v>2</v>
      </c>
      <c r="I6" s="184"/>
      <c r="J6" s="178" t="s">
        <v>32</v>
      </c>
      <c r="K6" s="176"/>
      <c r="L6" s="183">
        <v>8000</v>
      </c>
      <c r="M6" s="184"/>
      <c r="N6" s="181" t="s">
        <v>32</v>
      </c>
      <c r="O6" s="181"/>
      <c r="P6" s="181" t="s">
        <v>2</v>
      </c>
      <c r="Q6" s="182"/>
      <c r="R6" s="178" t="s">
        <v>32</v>
      </c>
      <c r="S6" s="176"/>
      <c r="T6" s="183">
        <v>8000</v>
      </c>
      <c r="U6" s="184"/>
      <c r="V6" s="406"/>
      <c r="W6" s="178" t="s">
        <v>32</v>
      </c>
      <c r="X6" s="176"/>
      <c r="Y6" s="183">
        <v>8000</v>
      </c>
      <c r="Z6" s="184"/>
      <c r="AA6" s="181" t="s">
        <v>32</v>
      </c>
      <c r="AB6" s="181"/>
      <c r="AC6" s="181">
        <v>6000</v>
      </c>
      <c r="AD6" s="182"/>
      <c r="AE6" s="178" t="s">
        <v>32</v>
      </c>
      <c r="AF6" s="176"/>
      <c r="AG6" s="183">
        <v>6000</v>
      </c>
      <c r="AH6" s="184"/>
      <c r="AI6" s="178" t="s">
        <v>32</v>
      </c>
      <c r="AJ6" s="176"/>
      <c r="AK6" s="183" t="s">
        <v>2</v>
      </c>
      <c r="AL6" s="184"/>
      <c r="AM6" s="185" t="s">
        <v>32</v>
      </c>
      <c r="AN6" s="181"/>
      <c r="AO6" s="181">
        <v>6000</v>
      </c>
      <c r="AP6" s="182"/>
      <c r="AQ6" s="401"/>
      <c r="AR6" s="178" t="s">
        <v>32</v>
      </c>
      <c r="AS6" s="176"/>
      <c r="AT6" s="183">
        <v>8000</v>
      </c>
      <c r="AU6" s="184"/>
      <c r="AV6" s="175" t="s">
        <v>32</v>
      </c>
      <c r="AW6" s="176"/>
      <c r="AX6" s="176" t="s">
        <v>2</v>
      </c>
      <c r="AY6" s="177"/>
      <c r="AZ6" s="178" t="s">
        <v>32</v>
      </c>
      <c r="BA6" s="176"/>
      <c r="BB6" s="176" t="s">
        <v>59</v>
      </c>
      <c r="BC6" s="177"/>
      <c r="BD6" s="179" t="s">
        <v>61</v>
      </c>
      <c r="BE6" s="180"/>
      <c r="BF6" s="181"/>
      <c r="BG6" s="181"/>
      <c r="BH6" s="181"/>
      <c r="BI6" s="181"/>
      <c r="BJ6" s="181"/>
    </row>
    <row r="7" spans="1:62" ht="18" customHeight="1">
      <c r="A7" s="401"/>
      <c r="B7" s="183" t="s">
        <v>41</v>
      </c>
      <c r="C7" s="186"/>
      <c r="D7" s="187" t="s">
        <v>42</v>
      </c>
      <c r="E7" s="184"/>
      <c r="F7" s="188" t="s">
        <v>43</v>
      </c>
      <c r="G7" s="183"/>
      <c r="H7" s="187" t="s">
        <v>42</v>
      </c>
      <c r="I7" s="184"/>
      <c r="J7" s="188" t="s">
        <v>39</v>
      </c>
      <c r="K7" s="183"/>
      <c r="L7" s="187" t="s">
        <v>46</v>
      </c>
      <c r="M7" s="184"/>
      <c r="N7" s="189" t="s">
        <v>43</v>
      </c>
      <c r="O7" s="186"/>
      <c r="P7" s="187" t="s">
        <v>47</v>
      </c>
      <c r="Q7" s="184"/>
      <c r="R7" s="188" t="s">
        <v>43</v>
      </c>
      <c r="S7" s="183"/>
      <c r="T7" s="187" t="s">
        <v>49</v>
      </c>
      <c r="U7" s="184"/>
      <c r="V7" s="406"/>
      <c r="W7" s="188" t="s">
        <v>41</v>
      </c>
      <c r="X7" s="183"/>
      <c r="Y7" s="187" t="s">
        <v>49</v>
      </c>
      <c r="Z7" s="184"/>
      <c r="AA7" s="189" t="s">
        <v>43</v>
      </c>
      <c r="AB7" s="186"/>
      <c r="AC7" s="187" t="s">
        <v>46</v>
      </c>
      <c r="AD7" s="184"/>
      <c r="AE7" s="188" t="s">
        <v>43</v>
      </c>
      <c r="AF7" s="183"/>
      <c r="AG7" s="187" t="s">
        <v>49</v>
      </c>
      <c r="AH7" s="184"/>
      <c r="AI7" s="188" t="s">
        <v>41</v>
      </c>
      <c r="AJ7" s="183"/>
      <c r="AK7" s="187" t="s">
        <v>49</v>
      </c>
      <c r="AL7" s="184"/>
      <c r="AM7" s="188" t="s">
        <v>52</v>
      </c>
      <c r="AN7" s="186"/>
      <c r="AO7" s="187" t="s">
        <v>53</v>
      </c>
      <c r="AP7" s="184"/>
      <c r="AQ7" s="401"/>
      <c r="AR7" s="188" t="s">
        <v>41</v>
      </c>
      <c r="AS7" s="183"/>
      <c r="AT7" s="187" t="s">
        <v>53</v>
      </c>
      <c r="AU7" s="184"/>
      <c r="AV7" s="189" t="s">
        <v>41</v>
      </c>
      <c r="AW7" s="183"/>
      <c r="AX7" s="187" t="s">
        <v>54</v>
      </c>
      <c r="AY7" s="184"/>
      <c r="AZ7" s="188" t="s">
        <v>41</v>
      </c>
      <c r="BA7" s="183"/>
      <c r="BB7" s="403" t="s">
        <v>109</v>
      </c>
      <c r="BC7" s="404"/>
      <c r="BD7" s="179" t="s">
        <v>79</v>
      </c>
      <c r="BE7" s="180"/>
      <c r="BF7" s="181"/>
      <c r="BG7" s="181"/>
      <c r="BH7" s="181"/>
      <c r="BI7" s="181"/>
      <c r="BJ7" s="181"/>
    </row>
    <row r="8" spans="1:62" ht="18" customHeight="1">
      <c r="A8" s="401"/>
      <c r="B8" s="171" t="s">
        <v>40</v>
      </c>
      <c r="C8" s="190"/>
      <c r="D8" s="174"/>
      <c r="E8" s="172"/>
      <c r="F8" s="173" t="s">
        <v>44</v>
      </c>
      <c r="G8" s="171"/>
      <c r="H8" s="174"/>
      <c r="I8" s="172"/>
      <c r="J8" s="173" t="s">
        <v>45</v>
      </c>
      <c r="K8" s="171"/>
      <c r="L8" s="174"/>
      <c r="M8" s="172"/>
      <c r="N8" s="174" t="s">
        <v>45</v>
      </c>
      <c r="O8" s="190"/>
      <c r="P8" s="174"/>
      <c r="Q8" s="172"/>
      <c r="R8" s="173" t="s">
        <v>48</v>
      </c>
      <c r="S8" s="171"/>
      <c r="T8" s="174"/>
      <c r="U8" s="172"/>
      <c r="V8" s="406"/>
      <c r="W8" s="173" t="s">
        <v>50</v>
      </c>
      <c r="X8" s="171"/>
      <c r="Y8" s="174"/>
      <c r="Z8" s="172"/>
      <c r="AA8" s="174" t="s">
        <v>51</v>
      </c>
      <c r="AB8" s="190"/>
      <c r="AC8" s="174"/>
      <c r="AD8" s="172"/>
      <c r="AE8" s="173" t="s">
        <v>48</v>
      </c>
      <c r="AF8" s="171"/>
      <c r="AG8" s="174"/>
      <c r="AH8" s="172"/>
      <c r="AI8" s="173" t="s">
        <v>51</v>
      </c>
      <c r="AJ8" s="171"/>
      <c r="AK8" s="174"/>
      <c r="AL8" s="172"/>
      <c r="AM8" s="173" t="s">
        <v>48</v>
      </c>
      <c r="AN8" s="190"/>
      <c r="AO8" s="174"/>
      <c r="AP8" s="172"/>
      <c r="AQ8" s="401"/>
      <c r="AR8" s="173" t="s">
        <v>50</v>
      </c>
      <c r="AS8" s="171"/>
      <c r="AT8" s="174"/>
      <c r="AU8" s="172"/>
      <c r="AV8" s="174" t="s">
        <v>50</v>
      </c>
      <c r="AW8" s="171"/>
      <c r="AX8" s="174"/>
      <c r="AY8" s="172"/>
      <c r="AZ8" s="173" t="s">
        <v>50</v>
      </c>
      <c r="BA8" s="171"/>
      <c r="BB8" s="174"/>
      <c r="BC8" s="172"/>
      <c r="BD8" s="191" t="s">
        <v>78</v>
      </c>
      <c r="BE8" s="192"/>
      <c r="BF8" s="181"/>
      <c r="BG8" s="181"/>
      <c r="BH8" s="181"/>
      <c r="BI8" s="181"/>
      <c r="BJ8" s="181"/>
    </row>
    <row r="9" spans="1:62" ht="18" customHeight="1">
      <c r="A9" s="401"/>
      <c r="B9" s="394" t="s">
        <v>114</v>
      </c>
      <c r="C9" s="393"/>
      <c r="D9" s="193" t="s">
        <v>30</v>
      </c>
      <c r="E9" s="194" t="s">
        <v>31</v>
      </c>
      <c r="F9" s="392" t="s">
        <v>115</v>
      </c>
      <c r="G9" s="393"/>
      <c r="H9" s="196" t="s">
        <v>30</v>
      </c>
      <c r="I9" s="197" t="s">
        <v>31</v>
      </c>
      <c r="J9" s="392" t="s">
        <v>116</v>
      </c>
      <c r="K9" s="393"/>
      <c r="L9" s="196" t="s">
        <v>30</v>
      </c>
      <c r="M9" s="197" t="s">
        <v>31</v>
      </c>
      <c r="N9" s="395" t="s">
        <v>117</v>
      </c>
      <c r="O9" s="393"/>
      <c r="P9" s="193" t="s">
        <v>30</v>
      </c>
      <c r="Q9" s="194" t="s">
        <v>31</v>
      </c>
      <c r="R9" s="392" t="s">
        <v>118</v>
      </c>
      <c r="S9" s="393"/>
      <c r="T9" s="196" t="s">
        <v>30</v>
      </c>
      <c r="U9" s="197" t="s">
        <v>31</v>
      </c>
      <c r="V9" s="406"/>
      <c r="W9" s="392" t="s">
        <v>119</v>
      </c>
      <c r="X9" s="393"/>
      <c r="Y9" s="196" t="s">
        <v>30</v>
      </c>
      <c r="Z9" s="197" t="s">
        <v>31</v>
      </c>
      <c r="AA9" s="395" t="s">
        <v>120</v>
      </c>
      <c r="AB9" s="393"/>
      <c r="AC9" s="193" t="s">
        <v>30</v>
      </c>
      <c r="AD9" s="194" t="s">
        <v>31</v>
      </c>
      <c r="AE9" s="392" t="s">
        <v>121</v>
      </c>
      <c r="AF9" s="393"/>
      <c r="AG9" s="196" t="s">
        <v>30</v>
      </c>
      <c r="AH9" s="197" t="s">
        <v>31</v>
      </c>
      <c r="AI9" s="392" t="s">
        <v>122</v>
      </c>
      <c r="AJ9" s="393"/>
      <c r="AK9" s="196" t="s">
        <v>30</v>
      </c>
      <c r="AL9" s="197" t="s">
        <v>31</v>
      </c>
      <c r="AM9" s="392" t="s">
        <v>123</v>
      </c>
      <c r="AN9" s="393"/>
      <c r="AO9" s="193" t="s">
        <v>30</v>
      </c>
      <c r="AP9" s="194" t="s">
        <v>31</v>
      </c>
      <c r="AQ9" s="401"/>
      <c r="AR9" s="392" t="s">
        <v>124</v>
      </c>
      <c r="AS9" s="393"/>
      <c r="AT9" s="196" t="s">
        <v>30</v>
      </c>
      <c r="AU9" s="197" t="s">
        <v>31</v>
      </c>
      <c r="AV9" s="395" t="s">
        <v>125</v>
      </c>
      <c r="AW9" s="393"/>
      <c r="AX9" s="196" t="s">
        <v>30</v>
      </c>
      <c r="AY9" s="194" t="s">
        <v>31</v>
      </c>
      <c r="AZ9" s="392" t="s">
        <v>126</v>
      </c>
      <c r="BA9" s="393"/>
      <c r="BB9" s="196" t="s">
        <v>30</v>
      </c>
      <c r="BC9" s="194" t="s">
        <v>31</v>
      </c>
      <c r="BD9" s="396" t="s">
        <v>98</v>
      </c>
      <c r="BE9" s="397"/>
      <c r="BF9" s="181"/>
      <c r="BG9" s="181"/>
      <c r="BH9" s="181"/>
      <c r="BI9" s="181"/>
      <c r="BJ9" s="181"/>
    </row>
    <row r="10" spans="1:62" ht="18" customHeight="1" thickBot="1">
      <c r="A10" s="402"/>
      <c r="B10" s="198" t="s">
        <v>30</v>
      </c>
      <c r="C10" s="199" t="s">
        <v>31</v>
      </c>
      <c r="D10" s="200" t="s">
        <v>69</v>
      </c>
      <c r="E10" s="201" t="s">
        <v>70</v>
      </c>
      <c r="F10" s="202" t="s">
        <v>30</v>
      </c>
      <c r="G10" s="199" t="s">
        <v>31</v>
      </c>
      <c r="H10" s="203" t="s">
        <v>69</v>
      </c>
      <c r="I10" s="201" t="s">
        <v>70</v>
      </c>
      <c r="J10" s="202" t="s">
        <v>30</v>
      </c>
      <c r="K10" s="199" t="s">
        <v>31</v>
      </c>
      <c r="L10" s="203" t="s">
        <v>69</v>
      </c>
      <c r="M10" s="201" t="s">
        <v>70</v>
      </c>
      <c r="N10" s="200" t="s">
        <v>30</v>
      </c>
      <c r="O10" s="199" t="s">
        <v>31</v>
      </c>
      <c r="P10" s="200" t="s">
        <v>69</v>
      </c>
      <c r="Q10" s="201" t="s">
        <v>70</v>
      </c>
      <c r="R10" s="202" t="s">
        <v>30</v>
      </c>
      <c r="S10" s="199" t="s">
        <v>31</v>
      </c>
      <c r="T10" s="203" t="s">
        <v>69</v>
      </c>
      <c r="U10" s="201" t="s">
        <v>70</v>
      </c>
      <c r="V10" s="407"/>
      <c r="W10" s="202" t="s">
        <v>30</v>
      </c>
      <c r="X10" s="199" t="s">
        <v>31</v>
      </c>
      <c r="Y10" s="203" t="s">
        <v>69</v>
      </c>
      <c r="Z10" s="201" t="s">
        <v>70</v>
      </c>
      <c r="AA10" s="200" t="s">
        <v>30</v>
      </c>
      <c r="AB10" s="199" t="s">
        <v>31</v>
      </c>
      <c r="AC10" s="200" t="s">
        <v>69</v>
      </c>
      <c r="AD10" s="201" t="s">
        <v>70</v>
      </c>
      <c r="AE10" s="202" t="s">
        <v>30</v>
      </c>
      <c r="AF10" s="199" t="s">
        <v>31</v>
      </c>
      <c r="AG10" s="203" t="s">
        <v>69</v>
      </c>
      <c r="AH10" s="201" t="s">
        <v>70</v>
      </c>
      <c r="AI10" s="202" t="s">
        <v>30</v>
      </c>
      <c r="AJ10" s="199" t="s">
        <v>31</v>
      </c>
      <c r="AK10" s="203" t="s">
        <v>69</v>
      </c>
      <c r="AL10" s="201" t="s">
        <v>70</v>
      </c>
      <c r="AM10" s="202" t="s">
        <v>30</v>
      </c>
      <c r="AN10" s="199" t="s">
        <v>31</v>
      </c>
      <c r="AO10" s="200" t="s">
        <v>69</v>
      </c>
      <c r="AP10" s="201" t="s">
        <v>70</v>
      </c>
      <c r="AQ10" s="402"/>
      <c r="AR10" s="202" t="s">
        <v>30</v>
      </c>
      <c r="AS10" s="199" t="s">
        <v>31</v>
      </c>
      <c r="AT10" s="203" t="s">
        <v>69</v>
      </c>
      <c r="AU10" s="201" t="s">
        <v>70</v>
      </c>
      <c r="AV10" s="200" t="s">
        <v>30</v>
      </c>
      <c r="AW10" s="199" t="s">
        <v>31</v>
      </c>
      <c r="AX10" s="203" t="s">
        <v>69</v>
      </c>
      <c r="AY10" s="201" t="s">
        <v>70</v>
      </c>
      <c r="AZ10" s="204" t="s">
        <v>30</v>
      </c>
      <c r="BA10" s="181" t="s">
        <v>31</v>
      </c>
      <c r="BB10" s="203" t="s">
        <v>69</v>
      </c>
      <c r="BC10" s="201" t="s">
        <v>70</v>
      </c>
      <c r="BD10" s="398" t="s">
        <v>97</v>
      </c>
      <c r="BE10" s="399"/>
      <c r="BF10" s="181"/>
      <c r="BG10" s="181"/>
      <c r="BH10" s="181"/>
      <c r="BI10" s="181"/>
      <c r="BJ10" s="181"/>
    </row>
    <row r="11" spans="1:194" s="84" customFormat="1" ht="18" customHeight="1">
      <c r="A11" s="205" t="s">
        <v>5</v>
      </c>
      <c r="B11" s="206">
        <v>0.12</v>
      </c>
      <c r="C11" s="209">
        <v>0.01</v>
      </c>
      <c r="D11" s="207"/>
      <c r="E11" s="207"/>
      <c r="F11" s="208">
        <v>0.64</v>
      </c>
      <c r="G11" s="206">
        <v>1.93</v>
      </c>
      <c r="H11" s="207"/>
      <c r="I11" s="207"/>
      <c r="J11" s="208">
        <v>2.15</v>
      </c>
      <c r="K11" s="208">
        <v>0.53</v>
      </c>
      <c r="L11" s="207"/>
      <c r="M11" s="207"/>
      <c r="N11" s="208">
        <v>2.62</v>
      </c>
      <c r="O11" s="208">
        <v>0.65</v>
      </c>
      <c r="P11" s="207"/>
      <c r="Q11" s="207"/>
      <c r="R11" s="208">
        <v>2.34</v>
      </c>
      <c r="S11" s="208">
        <v>0.46</v>
      </c>
      <c r="T11" s="207"/>
      <c r="U11" s="207"/>
      <c r="V11" s="205" t="s">
        <v>5</v>
      </c>
      <c r="W11" s="208">
        <v>2.21</v>
      </c>
      <c r="X11" s="208">
        <v>0.57</v>
      </c>
      <c r="Y11" s="207"/>
      <c r="Z11" s="207"/>
      <c r="AA11" s="208">
        <v>1.95</v>
      </c>
      <c r="AB11" s="208">
        <v>0.54</v>
      </c>
      <c r="AC11" s="207"/>
      <c r="AD11" s="207"/>
      <c r="AE11" s="209">
        <v>549.22</v>
      </c>
      <c r="AF11" s="209">
        <v>316.06</v>
      </c>
      <c r="AG11" s="207"/>
      <c r="AH11" s="207"/>
      <c r="AI11" s="209">
        <v>1739.54</v>
      </c>
      <c r="AJ11" s="209">
        <v>625.02</v>
      </c>
      <c r="AK11" s="207"/>
      <c r="AL11" s="207"/>
      <c r="AM11" s="209">
        <v>2407.07</v>
      </c>
      <c r="AN11" s="209">
        <v>661.3</v>
      </c>
      <c r="AO11" s="207"/>
      <c r="AP11" s="207"/>
      <c r="AQ11" s="205" t="s">
        <v>5</v>
      </c>
      <c r="AR11" s="209">
        <v>2145.81</v>
      </c>
      <c r="AS11" s="209">
        <v>684.78</v>
      </c>
      <c r="AT11" s="207"/>
      <c r="AU11" s="207"/>
      <c r="AV11" s="209">
        <v>1108.89</v>
      </c>
      <c r="AW11" s="209">
        <v>465.61</v>
      </c>
      <c r="AX11" s="210"/>
      <c r="AY11" s="210"/>
      <c r="AZ11" s="248">
        <v>0</v>
      </c>
      <c r="BA11" s="209">
        <v>0</v>
      </c>
      <c r="BB11" s="207"/>
      <c r="BC11" s="207"/>
      <c r="BD11" s="210"/>
      <c r="BE11" s="211"/>
      <c r="BF11" s="212"/>
      <c r="BG11" s="212"/>
      <c r="BH11" s="212"/>
      <c r="BI11" s="212"/>
      <c r="BJ11" s="212"/>
      <c r="BK11" s="212"/>
      <c r="BL11" s="212"/>
      <c r="BM11" s="212"/>
      <c r="BN11" s="212"/>
      <c r="BO11" s="212"/>
      <c r="BP11" s="212"/>
      <c r="BQ11" s="212"/>
      <c r="BR11" s="212"/>
      <c r="BS11" s="212"/>
      <c r="BT11" s="212"/>
      <c r="BU11" s="212"/>
      <c r="BV11" s="212"/>
      <c r="BW11" s="212"/>
      <c r="BX11" s="212"/>
      <c r="BY11" s="212"/>
      <c r="BZ11" s="212"/>
      <c r="CA11" s="212"/>
      <c r="CB11" s="212"/>
      <c r="CC11" s="212"/>
      <c r="CD11" s="212"/>
      <c r="CE11" s="212"/>
      <c r="CF11" s="212"/>
      <c r="CG11" s="212"/>
      <c r="CH11" s="212"/>
      <c r="CI11" s="212"/>
      <c r="CJ11" s="212"/>
      <c r="CK11" s="212"/>
      <c r="CL11" s="212"/>
      <c r="CM11" s="212"/>
      <c r="CN11" s="212"/>
      <c r="CO11" s="212"/>
      <c r="CP11" s="212"/>
      <c r="CQ11" s="212"/>
      <c r="CR11" s="212"/>
      <c r="CS11" s="212"/>
      <c r="CT11" s="212"/>
      <c r="CU11" s="212"/>
      <c r="CV11" s="212"/>
      <c r="CW11" s="212"/>
      <c r="CX11" s="212"/>
      <c r="CY11" s="212"/>
      <c r="CZ11" s="212"/>
      <c r="DA11" s="212"/>
      <c r="DB11" s="212"/>
      <c r="DC11" s="212"/>
      <c r="DD11" s="212"/>
      <c r="DE11" s="212"/>
      <c r="DF11" s="212"/>
      <c r="DG11" s="212"/>
      <c r="DH11" s="212"/>
      <c r="DI11" s="212"/>
      <c r="DJ11" s="212"/>
      <c r="DK11" s="212"/>
      <c r="DL11" s="212"/>
      <c r="DM11" s="212"/>
      <c r="DN11" s="212"/>
      <c r="DO11" s="212"/>
      <c r="DP11" s="212"/>
      <c r="DQ11" s="212"/>
      <c r="DR11" s="212"/>
      <c r="DS11" s="212"/>
      <c r="DT11" s="212"/>
      <c r="DU11" s="212"/>
      <c r="DV11" s="212"/>
      <c r="DW11" s="212"/>
      <c r="DX11" s="212"/>
      <c r="DY11" s="212"/>
      <c r="DZ11" s="212"/>
      <c r="EA11" s="212"/>
      <c r="EB11" s="212"/>
      <c r="EC11" s="212"/>
      <c r="ED11" s="212"/>
      <c r="EE11" s="212"/>
      <c r="EF11" s="212"/>
      <c r="EG11" s="212"/>
      <c r="EH11" s="212"/>
      <c r="EI11" s="212"/>
      <c r="EJ11" s="212"/>
      <c r="EK11" s="212"/>
      <c r="EL11" s="212"/>
      <c r="EM11" s="212"/>
      <c r="EN11" s="212"/>
      <c r="EO11" s="212"/>
      <c r="EP11" s="212"/>
      <c r="EQ11" s="212"/>
      <c r="ER11" s="212"/>
      <c r="ES11" s="212"/>
      <c r="ET11" s="212"/>
      <c r="EU11" s="212"/>
      <c r="EV11" s="212"/>
      <c r="EW11" s="212"/>
      <c r="EX11" s="212"/>
      <c r="EY11" s="212"/>
      <c r="EZ11" s="212"/>
      <c r="FA11" s="212"/>
      <c r="FB11" s="212"/>
      <c r="FC11" s="212"/>
      <c r="FD11" s="212"/>
      <c r="FE11" s="212"/>
      <c r="FF11" s="212"/>
      <c r="FG11" s="212"/>
      <c r="FH11" s="212"/>
      <c r="FI11" s="212"/>
      <c r="FJ11" s="212"/>
      <c r="FK11" s="212"/>
      <c r="FL11" s="212"/>
      <c r="FM11" s="212"/>
      <c r="FN11" s="212"/>
      <c r="FO11" s="212"/>
      <c r="FP11" s="212"/>
      <c r="FQ11" s="212"/>
      <c r="FR11" s="212"/>
      <c r="FS11" s="212"/>
      <c r="FT11" s="212"/>
      <c r="FU11" s="212"/>
      <c r="FV11" s="212"/>
      <c r="FW11" s="212"/>
      <c r="FX11" s="212"/>
      <c r="FY11" s="212"/>
      <c r="FZ11" s="212"/>
      <c r="GA11" s="212"/>
      <c r="GB11" s="212"/>
      <c r="GC11" s="212"/>
      <c r="GD11" s="212"/>
      <c r="GE11" s="212"/>
      <c r="GF11" s="212"/>
      <c r="GG11" s="212"/>
      <c r="GH11" s="212"/>
      <c r="GI11" s="212"/>
      <c r="GJ11" s="212"/>
      <c r="GK11" s="212"/>
      <c r="GL11" s="212"/>
    </row>
    <row r="12" spans="1:194" s="84" customFormat="1" ht="18" customHeight="1" thickBot="1">
      <c r="A12" s="213" t="s">
        <v>110</v>
      </c>
      <c r="B12" s="214">
        <v>0.12</v>
      </c>
      <c r="C12" s="216">
        <v>0.01</v>
      </c>
      <c r="D12" s="207"/>
      <c r="E12" s="207"/>
      <c r="F12" s="215">
        <v>0.64</v>
      </c>
      <c r="G12" s="214">
        <v>1.93</v>
      </c>
      <c r="H12" s="207"/>
      <c r="I12" s="207"/>
      <c r="J12" s="215">
        <v>2.15</v>
      </c>
      <c r="K12" s="215">
        <v>0.53</v>
      </c>
      <c r="L12" s="207"/>
      <c r="M12" s="207"/>
      <c r="N12" s="215">
        <v>2.62</v>
      </c>
      <c r="O12" s="215">
        <v>0.65</v>
      </c>
      <c r="P12" s="207"/>
      <c r="Q12" s="207"/>
      <c r="R12" s="215">
        <v>2.34</v>
      </c>
      <c r="S12" s="215">
        <v>0.46</v>
      </c>
      <c r="T12" s="207"/>
      <c r="U12" s="207"/>
      <c r="V12" s="213" t="s">
        <v>110</v>
      </c>
      <c r="W12" s="215">
        <v>2.21</v>
      </c>
      <c r="X12" s="215">
        <v>0.57</v>
      </c>
      <c r="Y12" s="207"/>
      <c r="Z12" s="207"/>
      <c r="AA12" s="215">
        <v>1.95</v>
      </c>
      <c r="AB12" s="215">
        <v>0.54</v>
      </c>
      <c r="AC12" s="207"/>
      <c r="AD12" s="207"/>
      <c r="AE12" s="216">
        <v>549.22</v>
      </c>
      <c r="AF12" s="216">
        <v>316.06</v>
      </c>
      <c r="AG12" s="207"/>
      <c r="AH12" s="207"/>
      <c r="AI12" s="216">
        <v>1739.54</v>
      </c>
      <c r="AJ12" s="216">
        <v>625.02</v>
      </c>
      <c r="AK12" s="207"/>
      <c r="AL12" s="207"/>
      <c r="AM12" s="216">
        <v>2407.07</v>
      </c>
      <c r="AN12" s="216">
        <v>661.3</v>
      </c>
      <c r="AO12" s="207"/>
      <c r="AP12" s="207"/>
      <c r="AQ12" s="213" t="s">
        <v>110</v>
      </c>
      <c r="AR12" s="216">
        <v>2145.81</v>
      </c>
      <c r="AS12" s="216">
        <v>684.78</v>
      </c>
      <c r="AT12" s="207"/>
      <c r="AU12" s="207"/>
      <c r="AV12" s="216">
        <v>1108.89</v>
      </c>
      <c r="AW12" s="216">
        <v>465.61</v>
      </c>
      <c r="AX12" s="207"/>
      <c r="AY12" s="207"/>
      <c r="AZ12" s="249">
        <v>0</v>
      </c>
      <c r="BA12" s="216">
        <v>0</v>
      </c>
      <c r="BB12" s="207"/>
      <c r="BC12" s="207"/>
      <c r="BD12" s="207"/>
      <c r="BE12" s="207"/>
      <c r="BF12" s="212"/>
      <c r="BG12" s="212"/>
      <c r="BH12" s="212"/>
      <c r="BI12" s="212"/>
      <c r="BJ12" s="212"/>
      <c r="BK12" s="212"/>
      <c r="BL12" s="212"/>
      <c r="BM12" s="212"/>
      <c r="BN12" s="212"/>
      <c r="BO12" s="212"/>
      <c r="BP12" s="212"/>
      <c r="BQ12" s="212"/>
      <c r="BR12" s="212"/>
      <c r="BS12" s="212"/>
      <c r="BT12" s="212"/>
      <c r="BU12" s="212"/>
      <c r="BV12" s="212"/>
      <c r="BW12" s="212"/>
      <c r="BX12" s="212"/>
      <c r="BY12" s="212"/>
      <c r="BZ12" s="212"/>
      <c r="CA12" s="212"/>
      <c r="CB12" s="212"/>
      <c r="CC12" s="212"/>
      <c r="CD12" s="212"/>
      <c r="CE12" s="212"/>
      <c r="CF12" s="212"/>
      <c r="CG12" s="212"/>
      <c r="CH12" s="212"/>
      <c r="CI12" s="212"/>
      <c r="CJ12" s="212"/>
      <c r="CK12" s="212"/>
      <c r="CL12" s="212"/>
      <c r="CM12" s="212"/>
      <c r="CN12" s="212"/>
      <c r="CO12" s="212"/>
      <c r="CP12" s="212"/>
      <c r="CQ12" s="212"/>
      <c r="CR12" s="212"/>
      <c r="CS12" s="212"/>
      <c r="CT12" s="212"/>
      <c r="CU12" s="212"/>
      <c r="CV12" s="212"/>
      <c r="CW12" s="212"/>
      <c r="CX12" s="212"/>
      <c r="CY12" s="212"/>
      <c r="CZ12" s="212"/>
      <c r="DA12" s="212"/>
      <c r="DB12" s="212"/>
      <c r="DC12" s="212"/>
      <c r="DD12" s="212"/>
      <c r="DE12" s="212"/>
      <c r="DF12" s="212"/>
      <c r="DG12" s="212"/>
      <c r="DH12" s="212"/>
      <c r="DI12" s="212"/>
      <c r="DJ12" s="212"/>
      <c r="DK12" s="212"/>
      <c r="DL12" s="212"/>
      <c r="DM12" s="212"/>
      <c r="DN12" s="212"/>
      <c r="DO12" s="212"/>
      <c r="DP12" s="212"/>
      <c r="DQ12" s="212"/>
      <c r="DR12" s="212"/>
      <c r="DS12" s="212"/>
      <c r="DT12" s="212"/>
      <c r="DU12" s="212"/>
      <c r="DV12" s="212"/>
      <c r="DW12" s="212"/>
      <c r="DX12" s="212"/>
      <c r="DY12" s="212"/>
      <c r="DZ12" s="212"/>
      <c r="EA12" s="212"/>
      <c r="EB12" s="212"/>
      <c r="EC12" s="212"/>
      <c r="ED12" s="212"/>
      <c r="EE12" s="212"/>
      <c r="EF12" s="212"/>
      <c r="EG12" s="212"/>
      <c r="EH12" s="212"/>
      <c r="EI12" s="212"/>
      <c r="EJ12" s="212"/>
      <c r="EK12" s="212"/>
      <c r="EL12" s="212"/>
      <c r="EM12" s="212"/>
      <c r="EN12" s="212"/>
      <c r="EO12" s="212"/>
      <c r="EP12" s="212"/>
      <c r="EQ12" s="212"/>
      <c r="ER12" s="212"/>
      <c r="ES12" s="212"/>
      <c r="ET12" s="212"/>
      <c r="EU12" s="212"/>
      <c r="EV12" s="212"/>
      <c r="EW12" s="212"/>
      <c r="EX12" s="212"/>
      <c r="EY12" s="212"/>
      <c r="EZ12" s="212"/>
      <c r="FA12" s="212"/>
      <c r="FB12" s="212"/>
      <c r="FC12" s="212"/>
      <c r="FD12" s="212"/>
      <c r="FE12" s="212"/>
      <c r="FF12" s="212"/>
      <c r="FG12" s="212"/>
      <c r="FH12" s="212"/>
      <c r="FI12" s="212"/>
      <c r="FJ12" s="212"/>
      <c r="FK12" s="212"/>
      <c r="FL12" s="212"/>
      <c r="FM12" s="212"/>
      <c r="FN12" s="212"/>
      <c r="FO12" s="212"/>
      <c r="FP12" s="212"/>
      <c r="FQ12" s="212"/>
      <c r="FR12" s="212"/>
      <c r="FS12" s="212"/>
      <c r="FT12" s="212"/>
      <c r="FU12" s="212"/>
      <c r="FV12" s="212"/>
      <c r="FW12" s="212"/>
      <c r="FX12" s="212"/>
      <c r="FY12" s="212"/>
      <c r="FZ12" s="212"/>
      <c r="GA12" s="212"/>
      <c r="GB12" s="212"/>
      <c r="GC12" s="212"/>
      <c r="GD12" s="212"/>
      <c r="GE12" s="212"/>
      <c r="GF12" s="212"/>
      <c r="GG12" s="212"/>
      <c r="GH12" s="212"/>
      <c r="GI12" s="212"/>
      <c r="GJ12" s="212"/>
      <c r="GK12" s="212"/>
      <c r="GL12" s="212"/>
    </row>
    <row r="13" spans="1:194" s="217" customFormat="1" ht="18" customHeight="1" thickBot="1">
      <c r="A13" s="163" t="s">
        <v>6</v>
      </c>
      <c r="B13" s="164">
        <v>0.13</v>
      </c>
      <c r="C13" s="166">
        <v>0.01</v>
      </c>
      <c r="D13" s="67">
        <f>(B13-B11)*D$6</f>
        <v>60.00000000000006</v>
      </c>
      <c r="E13" s="67">
        <f>(C13-C11)*D$6</f>
        <v>0</v>
      </c>
      <c r="F13" s="165">
        <v>0.66</v>
      </c>
      <c r="G13" s="164">
        <v>1.93</v>
      </c>
      <c r="H13" s="67">
        <f>(F13-F11)*H$6</f>
        <v>120.00000000000011</v>
      </c>
      <c r="I13" s="67">
        <f>(G13-G11)*H$6</f>
        <v>0</v>
      </c>
      <c r="J13" s="165">
        <v>2.29</v>
      </c>
      <c r="K13" s="165">
        <v>0.57</v>
      </c>
      <c r="L13" s="67">
        <f>(J13-J11)*L$6</f>
        <v>1120.000000000001</v>
      </c>
      <c r="M13" s="67">
        <f>(K13-K11)*L$6</f>
        <v>319.9999999999994</v>
      </c>
      <c r="N13" s="165">
        <v>2.8</v>
      </c>
      <c r="O13" s="165">
        <v>0.7</v>
      </c>
      <c r="P13" s="67">
        <f>(N13-N11)*P$6</f>
        <v>1079.9999999999982</v>
      </c>
      <c r="Q13" s="67">
        <f>(O13-O11)*P$6</f>
        <v>299.9999999999996</v>
      </c>
      <c r="R13" s="165">
        <v>2.48</v>
      </c>
      <c r="S13" s="165">
        <v>0.5</v>
      </c>
      <c r="T13" s="67">
        <f>(R13-R11)*T$6</f>
        <v>1120.000000000001</v>
      </c>
      <c r="U13" s="67">
        <f>(S13-S11)*T$6</f>
        <v>319.99999999999983</v>
      </c>
      <c r="V13" s="163" t="s">
        <v>6</v>
      </c>
      <c r="W13" s="165">
        <v>2.33</v>
      </c>
      <c r="X13" s="165">
        <v>0.61</v>
      </c>
      <c r="Y13" s="67">
        <f>(W13-W11)*Y$6</f>
        <v>960.0000000000009</v>
      </c>
      <c r="Z13" s="67">
        <f>(X13-X11)*Y$6</f>
        <v>320.0000000000003</v>
      </c>
      <c r="AA13" s="165">
        <v>2.1</v>
      </c>
      <c r="AB13" s="165">
        <v>0.58</v>
      </c>
      <c r="AC13" s="67">
        <f>(AA13-AA11)*$AC$6</f>
        <v>900.0000000000008</v>
      </c>
      <c r="AD13" s="67">
        <f>(AB13-AB11)*$AC$6</f>
        <v>239.99999999999955</v>
      </c>
      <c r="AE13" s="166">
        <v>549.25</v>
      </c>
      <c r="AF13" s="166">
        <v>316.07</v>
      </c>
      <c r="AG13" s="67">
        <f>(AE13-AE11)*$AG$6</f>
        <v>179.9999999998363</v>
      </c>
      <c r="AH13" s="67">
        <f>(AF13-AF11)*$AG$6</f>
        <v>59.99999999994543</v>
      </c>
      <c r="AI13" s="166">
        <v>1739.72</v>
      </c>
      <c r="AJ13" s="166">
        <v>625.07</v>
      </c>
      <c r="AK13" s="67">
        <f>(AI13-AI11)*$AK$6</f>
        <v>1080.000000000382</v>
      </c>
      <c r="AL13" s="67">
        <f>(AJ13-AJ11)*$AK$6</f>
        <v>300.0000000004093</v>
      </c>
      <c r="AM13" s="166">
        <v>2407.22</v>
      </c>
      <c r="AN13" s="166">
        <v>661.33</v>
      </c>
      <c r="AO13" s="67">
        <f>(AM13-AM11)*$AO$6</f>
        <v>899.9999999978172</v>
      </c>
      <c r="AP13" s="67">
        <f>(AN13-AN11)*$AO$6</f>
        <v>180.0000000005184</v>
      </c>
      <c r="AQ13" s="163" t="s">
        <v>6</v>
      </c>
      <c r="AR13" s="166">
        <v>2146</v>
      </c>
      <c r="AS13" s="166">
        <v>684.83</v>
      </c>
      <c r="AT13" s="67">
        <f>(AR13-AR11)*AT$6</f>
        <v>1520.0000000004366</v>
      </c>
      <c r="AU13" s="67">
        <f>(AS13-AS11)*AT$6</f>
        <v>400.0000000005457</v>
      </c>
      <c r="AV13" s="166">
        <v>1108.99</v>
      </c>
      <c r="AW13" s="166">
        <v>465.63</v>
      </c>
      <c r="AX13" s="67">
        <f>(AV13-AV11)*AX$6</f>
        <v>599.9999999994543</v>
      </c>
      <c r="AY13" s="67">
        <f>(AW13-AW11)*AX$6</f>
        <v>119.99999999989086</v>
      </c>
      <c r="AZ13" s="250">
        <v>0</v>
      </c>
      <c r="BA13" s="166">
        <v>0</v>
      </c>
      <c r="BB13" s="150">
        <f>(AZ13-AZ11)*BB$6</f>
        <v>0</v>
      </c>
      <c r="BC13" s="67">
        <f>(BA13-BA11)*BB$6</f>
        <v>0</v>
      </c>
      <c r="BD13" s="151">
        <f aca="true" t="shared" si="0" ref="BD13:BE16">BB13+D13+H13+L13+P13+T13+Y13+AC13+AG13+AK13+AO13+AT13+AX13</f>
        <v>9639.999999997928</v>
      </c>
      <c r="BE13" s="152">
        <f t="shared" si="0"/>
        <v>2560.0000000013083</v>
      </c>
      <c r="BF13" s="168"/>
      <c r="BG13" s="168"/>
      <c r="BH13" s="168"/>
      <c r="BI13" s="168"/>
      <c r="BJ13" s="168"/>
      <c r="BK13" s="168"/>
      <c r="BL13" s="168"/>
      <c r="BM13" s="168"/>
      <c r="BN13" s="168"/>
      <c r="BO13" s="168"/>
      <c r="BP13" s="168"/>
      <c r="BQ13" s="168"/>
      <c r="BR13" s="168"/>
      <c r="BS13" s="168"/>
      <c r="BT13" s="168"/>
      <c r="BU13" s="168"/>
      <c r="BV13" s="168"/>
      <c r="BW13" s="168"/>
      <c r="BX13" s="168"/>
      <c r="BY13" s="168"/>
      <c r="BZ13" s="168"/>
      <c r="CA13" s="168"/>
      <c r="CB13" s="168"/>
      <c r="CC13" s="168"/>
      <c r="CD13" s="168"/>
      <c r="CE13" s="168"/>
      <c r="CF13" s="168"/>
      <c r="CG13" s="168"/>
      <c r="CH13" s="168"/>
      <c r="CI13" s="168"/>
      <c r="CJ13" s="168"/>
      <c r="CK13" s="168"/>
      <c r="CL13" s="168"/>
      <c r="CM13" s="168"/>
      <c r="CN13" s="168"/>
      <c r="CO13" s="168"/>
      <c r="CP13" s="168"/>
      <c r="CQ13" s="168"/>
      <c r="CR13" s="168"/>
      <c r="CS13" s="168"/>
      <c r="CT13" s="168"/>
      <c r="CU13" s="168"/>
      <c r="CV13" s="168"/>
      <c r="CW13" s="168"/>
      <c r="CX13" s="168"/>
      <c r="CY13" s="168"/>
      <c r="CZ13" s="168"/>
      <c r="DA13" s="168"/>
      <c r="DB13" s="168"/>
      <c r="DC13" s="168"/>
      <c r="DD13" s="168"/>
      <c r="DE13" s="168"/>
      <c r="DF13" s="168"/>
      <c r="DG13" s="168"/>
      <c r="DH13" s="168"/>
      <c r="DI13" s="168"/>
      <c r="DJ13" s="168"/>
      <c r="DK13" s="168"/>
      <c r="DL13" s="168"/>
      <c r="DM13" s="168"/>
      <c r="DN13" s="168"/>
      <c r="DO13" s="168"/>
      <c r="DP13" s="168"/>
      <c r="DQ13" s="168"/>
      <c r="DR13" s="168"/>
      <c r="DS13" s="168"/>
      <c r="DT13" s="168"/>
      <c r="DU13" s="168"/>
      <c r="DV13" s="168"/>
      <c r="DW13" s="168"/>
      <c r="DX13" s="168"/>
      <c r="DY13" s="168"/>
      <c r="DZ13" s="168"/>
      <c r="EA13" s="168"/>
      <c r="EB13" s="168"/>
      <c r="EC13" s="168"/>
      <c r="ED13" s="168"/>
      <c r="EE13" s="168"/>
      <c r="EF13" s="168"/>
      <c r="EG13" s="168"/>
      <c r="EH13" s="168"/>
      <c r="EI13" s="168"/>
      <c r="EJ13" s="168"/>
      <c r="EK13" s="168"/>
      <c r="EL13" s="168"/>
      <c r="EM13" s="168"/>
      <c r="EN13" s="168"/>
      <c r="EO13" s="168"/>
      <c r="EP13" s="168"/>
      <c r="EQ13" s="168"/>
      <c r="ER13" s="168"/>
      <c r="ES13" s="168"/>
      <c r="ET13" s="168"/>
      <c r="EU13" s="168"/>
      <c r="EV13" s="168"/>
      <c r="EW13" s="168"/>
      <c r="EX13" s="168"/>
      <c r="EY13" s="168"/>
      <c r="EZ13" s="168"/>
      <c r="FA13" s="168"/>
      <c r="FB13" s="168"/>
      <c r="FC13" s="168"/>
      <c r="FD13" s="168"/>
      <c r="FE13" s="168"/>
      <c r="FF13" s="168"/>
      <c r="FG13" s="168"/>
      <c r="FH13" s="168"/>
      <c r="FI13" s="168"/>
      <c r="FJ13" s="168"/>
      <c r="FK13" s="168"/>
      <c r="FL13" s="168"/>
      <c r="FM13" s="168"/>
      <c r="FN13" s="168"/>
      <c r="FO13" s="168"/>
      <c r="FP13" s="168"/>
      <c r="FQ13" s="168"/>
      <c r="FR13" s="168"/>
      <c r="FS13" s="168"/>
      <c r="FT13" s="168"/>
      <c r="FU13" s="168"/>
      <c r="FV13" s="168"/>
      <c r="FW13" s="168"/>
      <c r="FX13" s="168"/>
      <c r="FY13" s="168"/>
      <c r="FZ13" s="168"/>
      <c r="GA13" s="168"/>
      <c r="GB13" s="168"/>
      <c r="GC13" s="168"/>
      <c r="GD13" s="168"/>
      <c r="GE13" s="168"/>
      <c r="GF13" s="168"/>
      <c r="GG13" s="168"/>
      <c r="GH13" s="168"/>
      <c r="GI13" s="168"/>
      <c r="GJ13" s="168"/>
      <c r="GK13" s="168"/>
      <c r="GL13" s="168"/>
    </row>
    <row r="14" spans="1:194" s="84" customFormat="1" ht="18" customHeight="1">
      <c r="A14" s="205" t="s">
        <v>111</v>
      </c>
      <c r="B14" s="218">
        <v>0.13</v>
      </c>
      <c r="C14" s="221">
        <v>0.01</v>
      </c>
      <c r="D14" s="219"/>
      <c r="E14" s="219"/>
      <c r="F14" s="220">
        <v>0.66</v>
      </c>
      <c r="G14" s="218">
        <v>1.93</v>
      </c>
      <c r="H14" s="219"/>
      <c r="I14" s="219"/>
      <c r="J14" s="220">
        <v>2.29</v>
      </c>
      <c r="K14" s="220">
        <v>0.57</v>
      </c>
      <c r="L14" s="219"/>
      <c r="M14" s="219"/>
      <c r="N14" s="220">
        <v>2.8</v>
      </c>
      <c r="O14" s="220">
        <v>0.7</v>
      </c>
      <c r="P14" s="219"/>
      <c r="Q14" s="219"/>
      <c r="R14" s="220">
        <v>2.48</v>
      </c>
      <c r="S14" s="220">
        <v>0.5</v>
      </c>
      <c r="T14" s="219"/>
      <c r="U14" s="219"/>
      <c r="V14" s="205" t="s">
        <v>111</v>
      </c>
      <c r="W14" s="220">
        <v>2.33</v>
      </c>
      <c r="X14" s="220">
        <v>0.61</v>
      </c>
      <c r="Y14" s="219"/>
      <c r="Z14" s="219"/>
      <c r="AA14" s="220">
        <v>2.1</v>
      </c>
      <c r="AB14" s="220">
        <v>0.58</v>
      </c>
      <c r="AC14" s="219"/>
      <c r="AD14" s="219"/>
      <c r="AE14" s="221">
        <v>549.25</v>
      </c>
      <c r="AF14" s="221">
        <v>316.07</v>
      </c>
      <c r="AG14" s="219"/>
      <c r="AH14" s="219"/>
      <c r="AI14" s="221">
        <v>1739.72</v>
      </c>
      <c r="AJ14" s="221">
        <v>625.07</v>
      </c>
      <c r="AK14" s="219"/>
      <c r="AL14" s="219"/>
      <c r="AM14" s="221">
        <v>2407.22</v>
      </c>
      <c r="AN14" s="221">
        <v>661.33</v>
      </c>
      <c r="AO14" s="219"/>
      <c r="AP14" s="219"/>
      <c r="AQ14" s="205" t="s">
        <v>111</v>
      </c>
      <c r="AR14" s="221">
        <v>2146</v>
      </c>
      <c r="AS14" s="221">
        <v>684.83</v>
      </c>
      <c r="AT14" s="219"/>
      <c r="AU14" s="219"/>
      <c r="AV14" s="221">
        <v>1108.99</v>
      </c>
      <c r="AW14" s="221">
        <v>465.63</v>
      </c>
      <c r="AX14" s="219"/>
      <c r="AY14" s="219"/>
      <c r="AZ14" s="251">
        <v>0</v>
      </c>
      <c r="BA14" s="221">
        <v>0</v>
      </c>
      <c r="BB14" s="219"/>
      <c r="BC14" s="219"/>
      <c r="BD14" s="219"/>
      <c r="BE14" s="219"/>
      <c r="BF14" s="212"/>
      <c r="BG14" s="212"/>
      <c r="BH14" s="212"/>
      <c r="BI14" s="212"/>
      <c r="BJ14" s="212"/>
      <c r="BK14" s="212"/>
      <c r="BL14" s="212"/>
      <c r="BM14" s="212"/>
      <c r="BN14" s="212"/>
      <c r="BO14" s="212"/>
      <c r="BP14" s="212"/>
      <c r="BQ14" s="212"/>
      <c r="BR14" s="212"/>
      <c r="BS14" s="212"/>
      <c r="BT14" s="212"/>
      <c r="BU14" s="212"/>
      <c r="BV14" s="212"/>
      <c r="BW14" s="212"/>
      <c r="BX14" s="212"/>
      <c r="BY14" s="212"/>
      <c r="BZ14" s="212"/>
      <c r="CA14" s="212"/>
      <c r="CB14" s="212"/>
      <c r="CC14" s="212"/>
      <c r="CD14" s="212"/>
      <c r="CE14" s="212"/>
      <c r="CF14" s="212"/>
      <c r="CG14" s="212"/>
      <c r="CH14" s="212"/>
      <c r="CI14" s="212"/>
      <c r="CJ14" s="212"/>
      <c r="CK14" s="212"/>
      <c r="CL14" s="212"/>
      <c r="CM14" s="212"/>
      <c r="CN14" s="212"/>
      <c r="CO14" s="212"/>
      <c r="CP14" s="212"/>
      <c r="CQ14" s="212"/>
      <c r="CR14" s="212"/>
      <c r="CS14" s="212"/>
      <c r="CT14" s="212"/>
      <c r="CU14" s="212"/>
      <c r="CV14" s="212"/>
      <c r="CW14" s="212"/>
      <c r="CX14" s="212"/>
      <c r="CY14" s="212"/>
      <c r="CZ14" s="212"/>
      <c r="DA14" s="212"/>
      <c r="DB14" s="212"/>
      <c r="DC14" s="212"/>
      <c r="DD14" s="212"/>
      <c r="DE14" s="212"/>
      <c r="DF14" s="212"/>
      <c r="DG14" s="212"/>
      <c r="DH14" s="212"/>
      <c r="DI14" s="212"/>
      <c r="DJ14" s="212"/>
      <c r="DK14" s="212"/>
      <c r="DL14" s="212"/>
      <c r="DM14" s="212"/>
      <c r="DN14" s="212"/>
      <c r="DO14" s="212"/>
      <c r="DP14" s="212"/>
      <c r="DQ14" s="212"/>
      <c r="DR14" s="212"/>
      <c r="DS14" s="212"/>
      <c r="DT14" s="212"/>
      <c r="DU14" s="212"/>
      <c r="DV14" s="212"/>
      <c r="DW14" s="212"/>
      <c r="DX14" s="212"/>
      <c r="DY14" s="212"/>
      <c r="DZ14" s="212"/>
      <c r="EA14" s="212"/>
      <c r="EB14" s="212"/>
      <c r="EC14" s="212"/>
      <c r="ED14" s="212"/>
      <c r="EE14" s="212"/>
      <c r="EF14" s="212"/>
      <c r="EG14" s="212"/>
      <c r="EH14" s="212"/>
      <c r="EI14" s="212"/>
      <c r="EJ14" s="212"/>
      <c r="EK14" s="212"/>
      <c r="EL14" s="212"/>
      <c r="EM14" s="212"/>
      <c r="EN14" s="212"/>
      <c r="EO14" s="212"/>
      <c r="EP14" s="212"/>
      <c r="EQ14" s="212"/>
      <c r="ER14" s="212"/>
      <c r="ES14" s="212"/>
      <c r="ET14" s="212"/>
      <c r="EU14" s="212"/>
      <c r="EV14" s="212"/>
      <c r="EW14" s="212"/>
      <c r="EX14" s="212"/>
      <c r="EY14" s="212"/>
      <c r="EZ14" s="212"/>
      <c r="FA14" s="212"/>
      <c r="FB14" s="212"/>
      <c r="FC14" s="212"/>
      <c r="FD14" s="212"/>
      <c r="FE14" s="212"/>
      <c r="FF14" s="212"/>
      <c r="FG14" s="212"/>
      <c r="FH14" s="212"/>
      <c r="FI14" s="212"/>
      <c r="FJ14" s="212"/>
      <c r="FK14" s="212"/>
      <c r="FL14" s="212"/>
      <c r="FM14" s="212"/>
      <c r="FN14" s="212"/>
      <c r="FO14" s="212"/>
      <c r="FP14" s="212"/>
      <c r="FQ14" s="212"/>
      <c r="FR14" s="212"/>
      <c r="FS14" s="212"/>
      <c r="FT14" s="212"/>
      <c r="FU14" s="212"/>
      <c r="FV14" s="212"/>
      <c r="FW14" s="212"/>
      <c r="FX14" s="212"/>
      <c r="FY14" s="212"/>
      <c r="FZ14" s="212"/>
      <c r="GA14" s="212"/>
      <c r="GB14" s="212"/>
      <c r="GC14" s="212"/>
      <c r="GD14" s="212"/>
      <c r="GE14" s="212"/>
      <c r="GF14" s="212"/>
      <c r="GG14" s="212"/>
      <c r="GH14" s="212"/>
      <c r="GI14" s="212"/>
      <c r="GJ14" s="212"/>
      <c r="GK14" s="212"/>
      <c r="GL14" s="212"/>
    </row>
    <row r="15" spans="1:194" s="84" customFormat="1" ht="18" customHeight="1">
      <c r="A15" s="195" t="s">
        <v>7</v>
      </c>
      <c r="B15" s="354">
        <v>0.14</v>
      </c>
      <c r="C15" s="222">
        <v>0.01</v>
      </c>
      <c r="D15" s="69">
        <f>(B15-B13)*D$6</f>
        <v>60.00000000000006</v>
      </c>
      <c r="E15" s="69">
        <f>(C15-C13)*D$6</f>
        <v>0</v>
      </c>
      <c r="F15" s="223">
        <v>0.72</v>
      </c>
      <c r="G15" s="222">
        <v>1.93</v>
      </c>
      <c r="H15" s="69">
        <f>(F15-F13)*H$6</f>
        <v>359.99999999999966</v>
      </c>
      <c r="I15" s="69">
        <f>(G15-G13)*H$6</f>
        <v>0</v>
      </c>
      <c r="J15" s="223">
        <v>2.56</v>
      </c>
      <c r="K15" s="223">
        <v>0.65</v>
      </c>
      <c r="L15" s="69">
        <f>(J15-J13)*L$6</f>
        <v>2160</v>
      </c>
      <c r="M15" s="69">
        <f>(K15-K13)*L$6</f>
        <v>640.0000000000006</v>
      </c>
      <c r="N15" s="223">
        <v>3.15</v>
      </c>
      <c r="O15" s="223">
        <v>0.79</v>
      </c>
      <c r="P15" s="69">
        <f>(N15-N13)*P$6</f>
        <v>2100.0000000000005</v>
      </c>
      <c r="Q15" s="69">
        <f>(O15-O13)*P$6</f>
        <v>540.0000000000005</v>
      </c>
      <c r="R15" s="223">
        <v>2.74</v>
      </c>
      <c r="S15" s="223">
        <v>0.57</v>
      </c>
      <c r="T15" s="69">
        <f>(R15-R13)*T$6</f>
        <v>2080.000000000002</v>
      </c>
      <c r="U15" s="69">
        <f>(S15-S13)*T$6</f>
        <v>559.9999999999997</v>
      </c>
      <c r="V15" s="195" t="s">
        <v>7</v>
      </c>
      <c r="W15" s="223">
        <v>2.54</v>
      </c>
      <c r="X15" s="223">
        <v>0.7</v>
      </c>
      <c r="Y15" s="69">
        <f>(W15-W13)*Y$6</f>
        <v>1679.9999999999998</v>
      </c>
      <c r="Z15" s="69">
        <f>(X15-X13)*Y$6</f>
        <v>719.9999999999998</v>
      </c>
      <c r="AA15" s="223">
        <v>2.4</v>
      </c>
      <c r="AB15" s="223">
        <v>0.67</v>
      </c>
      <c r="AC15" s="69">
        <f>(AA15-AA13)*$AC$6</f>
        <v>1799.9999999999989</v>
      </c>
      <c r="AD15" s="69">
        <f>(AB15-AB13)*$AC$6</f>
        <v>540.0000000000005</v>
      </c>
      <c r="AE15" s="224">
        <v>549.37</v>
      </c>
      <c r="AF15" s="224">
        <v>316.15</v>
      </c>
      <c r="AG15" s="69">
        <f>(AE15-AE13)*$AG$6</f>
        <v>720.0000000000273</v>
      </c>
      <c r="AH15" s="69">
        <f>(AF15-AF13)*$AG$6</f>
        <v>479.9999999999045</v>
      </c>
      <c r="AI15" s="224">
        <v>1740.07</v>
      </c>
      <c r="AJ15" s="224">
        <v>625.18</v>
      </c>
      <c r="AK15" s="69">
        <f>(AI15-AI13)*$AK$6</f>
        <v>2099.9999999994543</v>
      </c>
      <c r="AL15" s="69">
        <f>(AJ15-AJ13)*$AK$6</f>
        <v>659.9999999993997</v>
      </c>
      <c r="AM15" s="224">
        <v>2407.5</v>
      </c>
      <c r="AN15" s="224">
        <v>661.4</v>
      </c>
      <c r="AO15" s="69">
        <f>(AM15-AM13)*$AO$6</f>
        <v>1680.0000000012005</v>
      </c>
      <c r="AP15" s="69">
        <f>(AN15-AN13)*$AO$6</f>
        <v>419.999999999618</v>
      </c>
      <c r="AQ15" s="195" t="s">
        <v>7</v>
      </c>
      <c r="AR15" s="224">
        <v>2146.35</v>
      </c>
      <c r="AS15" s="224">
        <v>684.93</v>
      </c>
      <c r="AT15" s="69">
        <f>(AR15-AR13)*AT$6</f>
        <v>2799.9999999992724</v>
      </c>
      <c r="AU15" s="69">
        <f>(AS15-AS13)*AT$6</f>
        <v>799.9999999992724</v>
      </c>
      <c r="AV15" s="224">
        <v>1109.18</v>
      </c>
      <c r="AW15" s="224">
        <v>465.68</v>
      </c>
      <c r="AX15" s="69">
        <f>(AV15-AV13)*AX$6</f>
        <v>1140.0000000003274</v>
      </c>
      <c r="AY15" s="69">
        <f>(AW15-AW13)*AX$6</f>
        <v>300.0000000000682</v>
      </c>
      <c r="AZ15" s="252">
        <v>0</v>
      </c>
      <c r="BA15" s="224">
        <v>0</v>
      </c>
      <c r="BB15" s="153">
        <f>(AZ15-AZ13)*BB$6</f>
        <v>0</v>
      </c>
      <c r="BC15" s="69">
        <f>(BA15-BA13)*BB$6</f>
        <v>0</v>
      </c>
      <c r="BD15" s="154">
        <f t="shared" si="0"/>
        <v>18680.000000000284</v>
      </c>
      <c r="BE15" s="155">
        <f t="shared" si="0"/>
        <v>5659.999999998264</v>
      </c>
      <c r="BF15" s="212"/>
      <c r="BG15" s="212"/>
      <c r="BH15" s="212"/>
      <c r="BI15" s="212"/>
      <c r="BJ15" s="212"/>
      <c r="BK15" s="212"/>
      <c r="BL15" s="212"/>
      <c r="BM15" s="212"/>
      <c r="BN15" s="212"/>
      <c r="BO15" s="212"/>
      <c r="BP15" s="212"/>
      <c r="BQ15" s="212"/>
      <c r="BR15" s="212"/>
      <c r="BS15" s="212"/>
      <c r="BT15" s="212"/>
      <c r="BU15" s="212"/>
      <c r="BV15" s="212"/>
      <c r="BW15" s="212"/>
      <c r="BX15" s="212"/>
      <c r="BY15" s="212"/>
      <c r="BZ15" s="212"/>
      <c r="CA15" s="212"/>
      <c r="CB15" s="212"/>
      <c r="CC15" s="212"/>
      <c r="CD15" s="212"/>
      <c r="CE15" s="212"/>
      <c r="CF15" s="212"/>
      <c r="CG15" s="212"/>
      <c r="CH15" s="212"/>
      <c r="CI15" s="212"/>
      <c r="CJ15" s="212"/>
      <c r="CK15" s="212"/>
      <c r="CL15" s="212"/>
      <c r="CM15" s="212"/>
      <c r="CN15" s="212"/>
      <c r="CO15" s="212"/>
      <c r="CP15" s="212"/>
      <c r="CQ15" s="212"/>
      <c r="CR15" s="212"/>
      <c r="CS15" s="212"/>
      <c r="CT15" s="212"/>
      <c r="CU15" s="212"/>
      <c r="CV15" s="212"/>
      <c r="CW15" s="212"/>
      <c r="CX15" s="212"/>
      <c r="CY15" s="212"/>
      <c r="CZ15" s="212"/>
      <c r="DA15" s="212"/>
      <c r="DB15" s="212"/>
      <c r="DC15" s="212"/>
      <c r="DD15" s="212"/>
      <c r="DE15" s="212"/>
      <c r="DF15" s="212"/>
      <c r="DG15" s="212"/>
      <c r="DH15" s="212"/>
      <c r="DI15" s="212"/>
      <c r="DJ15" s="212"/>
      <c r="DK15" s="212"/>
      <c r="DL15" s="212"/>
      <c r="DM15" s="212"/>
      <c r="DN15" s="212"/>
      <c r="DO15" s="212"/>
      <c r="DP15" s="212"/>
      <c r="DQ15" s="212"/>
      <c r="DR15" s="212"/>
      <c r="DS15" s="212"/>
      <c r="DT15" s="212"/>
      <c r="DU15" s="212"/>
      <c r="DV15" s="212"/>
      <c r="DW15" s="212"/>
      <c r="DX15" s="212"/>
      <c r="DY15" s="212"/>
      <c r="DZ15" s="212"/>
      <c r="EA15" s="212"/>
      <c r="EB15" s="212"/>
      <c r="EC15" s="212"/>
      <c r="ED15" s="212"/>
      <c r="EE15" s="212"/>
      <c r="EF15" s="212"/>
      <c r="EG15" s="212"/>
      <c r="EH15" s="212"/>
      <c r="EI15" s="212"/>
      <c r="EJ15" s="212"/>
      <c r="EK15" s="212"/>
      <c r="EL15" s="212"/>
      <c r="EM15" s="212"/>
      <c r="EN15" s="212"/>
      <c r="EO15" s="212"/>
      <c r="EP15" s="212"/>
      <c r="EQ15" s="212"/>
      <c r="ER15" s="212"/>
      <c r="ES15" s="212"/>
      <c r="ET15" s="212"/>
      <c r="EU15" s="212"/>
      <c r="EV15" s="212"/>
      <c r="EW15" s="212"/>
      <c r="EX15" s="212"/>
      <c r="EY15" s="212"/>
      <c r="EZ15" s="212"/>
      <c r="FA15" s="212"/>
      <c r="FB15" s="212"/>
      <c r="FC15" s="212"/>
      <c r="FD15" s="212"/>
      <c r="FE15" s="212"/>
      <c r="FF15" s="212"/>
      <c r="FG15" s="212"/>
      <c r="FH15" s="212"/>
      <c r="FI15" s="212"/>
      <c r="FJ15" s="212"/>
      <c r="FK15" s="212"/>
      <c r="FL15" s="212"/>
      <c r="FM15" s="212"/>
      <c r="FN15" s="212"/>
      <c r="FO15" s="212"/>
      <c r="FP15" s="212"/>
      <c r="FQ15" s="212"/>
      <c r="FR15" s="212"/>
      <c r="FS15" s="212"/>
      <c r="FT15" s="212"/>
      <c r="FU15" s="212"/>
      <c r="FV15" s="212"/>
      <c r="FW15" s="212"/>
      <c r="FX15" s="212"/>
      <c r="FY15" s="212"/>
      <c r="FZ15" s="212"/>
      <c r="GA15" s="212"/>
      <c r="GB15" s="212"/>
      <c r="GC15" s="212"/>
      <c r="GD15" s="212"/>
      <c r="GE15" s="212"/>
      <c r="GF15" s="212"/>
      <c r="GG15" s="212"/>
      <c r="GH15" s="212"/>
      <c r="GI15" s="212"/>
      <c r="GJ15" s="212"/>
      <c r="GK15" s="212"/>
      <c r="GL15" s="212"/>
    </row>
    <row r="16" spans="1:194" s="84" customFormat="1" ht="18" customHeight="1">
      <c r="A16" s="195" t="s">
        <v>8</v>
      </c>
      <c r="B16" s="225">
        <v>0.14</v>
      </c>
      <c r="C16" s="225">
        <v>0.01</v>
      </c>
      <c r="D16" s="69">
        <f>(B16-B15)*D$6</f>
        <v>0</v>
      </c>
      <c r="E16" s="69">
        <f>(C16-C15)*D$6</f>
        <v>0</v>
      </c>
      <c r="F16" s="226">
        <v>0.72</v>
      </c>
      <c r="G16" s="225">
        <v>1.93</v>
      </c>
      <c r="H16" s="69">
        <f>(F16-F15)*H$6</f>
        <v>0</v>
      </c>
      <c r="I16" s="69">
        <f>(G16-G15)*H$6</f>
        <v>0</v>
      </c>
      <c r="J16" s="226">
        <v>2.56</v>
      </c>
      <c r="K16" s="226">
        <v>0.65</v>
      </c>
      <c r="L16" s="69">
        <f>(J16-J15)*L$6</f>
        <v>0</v>
      </c>
      <c r="M16" s="69">
        <f>(K16-K15)*L$6</f>
        <v>0</v>
      </c>
      <c r="N16" s="226">
        <v>3.15</v>
      </c>
      <c r="O16" s="226">
        <v>0.79</v>
      </c>
      <c r="P16" s="69">
        <f>(N16-N15)*P$6</f>
        <v>0</v>
      </c>
      <c r="Q16" s="69">
        <f>(O16-O15)*P$6</f>
        <v>0</v>
      </c>
      <c r="R16" s="226">
        <v>2.74</v>
      </c>
      <c r="S16" s="226">
        <v>0.57</v>
      </c>
      <c r="T16" s="69">
        <f>(R16-R15)*T$6</f>
        <v>0</v>
      </c>
      <c r="U16" s="69">
        <f>(S16-S15)*T$6</f>
        <v>0</v>
      </c>
      <c r="V16" s="195" t="s">
        <v>8</v>
      </c>
      <c r="W16" s="226">
        <v>2.54</v>
      </c>
      <c r="X16" s="226">
        <v>0.7</v>
      </c>
      <c r="Y16" s="69">
        <f>(W16-W15)*Y$6</f>
        <v>0</v>
      </c>
      <c r="Z16" s="69">
        <f>(X16-X15)*Y$6</f>
        <v>0</v>
      </c>
      <c r="AA16" s="226">
        <v>2.4</v>
      </c>
      <c r="AB16" s="226">
        <v>0.67</v>
      </c>
      <c r="AC16" s="69">
        <f>(AA16-AA15)*$AC$6</f>
        <v>0</v>
      </c>
      <c r="AD16" s="69">
        <f>(AB16-AB15)*$AC$6</f>
        <v>0</v>
      </c>
      <c r="AE16" s="227">
        <v>549.37</v>
      </c>
      <c r="AF16" s="227">
        <v>316.15</v>
      </c>
      <c r="AG16" s="69">
        <f>(AE16-AE15)*$AG$6</f>
        <v>0</v>
      </c>
      <c r="AH16" s="69">
        <f>(AF16-AF15)*$AG$6</f>
        <v>0</v>
      </c>
      <c r="AI16" s="227">
        <v>1740.07</v>
      </c>
      <c r="AJ16" s="227">
        <v>625.18</v>
      </c>
      <c r="AK16" s="69">
        <f>(AI16-AI15)*$AK$6</f>
        <v>0</v>
      </c>
      <c r="AL16" s="69">
        <f>(AJ16-AJ15)*$AK$6</f>
        <v>0</v>
      </c>
      <c r="AM16" s="227">
        <v>2407.5</v>
      </c>
      <c r="AN16" s="227">
        <v>661.4</v>
      </c>
      <c r="AO16" s="69">
        <f>(AM16-AM15)*$AO$6</f>
        <v>0</v>
      </c>
      <c r="AP16" s="69">
        <f>(AN16-AN15)*$AO$6</f>
        <v>0</v>
      </c>
      <c r="AQ16" s="195" t="s">
        <v>8</v>
      </c>
      <c r="AR16" s="227">
        <v>2146.35</v>
      </c>
      <c r="AS16" s="227">
        <v>684.93</v>
      </c>
      <c r="AT16" s="69">
        <f>(AR16-AR15)*AT$6</f>
        <v>0</v>
      </c>
      <c r="AU16" s="69">
        <f>(AS16-AS15)*AT$6</f>
        <v>0</v>
      </c>
      <c r="AV16" s="227">
        <v>1109.18</v>
      </c>
      <c r="AW16" s="227">
        <v>465.68</v>
      </c>
      <c r="AX16" s="69">
        <f>(AV16-AV15)*AX$6</f>
        <v>0</v>
      </c>
      <c r="AY16" s="69">
        <f>(AW16-AW15)*AX$6</f>
        <v>0</v>
      </c>
      <c r="AZ16" s="253">
        <v>0</v>
      </c>
      <c r="BA16" s="227">
        <v>0</v>
      </c>
      <c r="BB16" s="153">
        <f>(AZ16-AZ15)*BB$6</f>
        <v>0</v>
      </c>
      <c r="BC16" s="69">
        <f>(BA16-BA15)*BB$6</f>
        <v>0</v>
      </c>
      <c r="BD16" s="154">
        <f t="shared" si="0"/>
        <v>0</v>
      </c>
      <c r="BE16" s="155">
        <f t="shared" si="0"/>
        <v>0</v>
      </c>
      <c r="BF16" s="212"/>
      <c r="BG16" s="212"/>
      <c r="BH16" s="212"/>
      <c r="BI16" s="212"/>
      <c r="BJ16" s="212"/>
      <c r="BK16" s="212"/>
      <c r="BL16" s="212"/>
      <c r="BM16" s="212"/>
      <c r="BN16" s="212"/>
      <c r="BO16" s="212"/>
      <c r="BP16" s="212"/>
      <c r="BQ16" s="212"/>
      <c r="BR16" s="212"/>
      <c r="BS16" s="212"/>
      <c r="BT16" s="212"/>
      <c r="BU16" s="212"/>
      <c r="BV16" s="212"/>
      <c r="BW16" s="212"/>
      <c r="BX16" s="212"/>
      <c r="BY16" s="212"/>
      <c r="BZ16" s="212"/>
      <c r="CA16" s="212"/>
      <c r="CB16" s="212"/>
      <c r="CC16" s="212"/>
      <c r="CD16" s="212"/>
      <c r="CE16" s="212"/>
      <c r="CF16" s="212"/>
      <c r="CG16" s="212"/>
      <c r="CH16" s="212"/>
      <c r="CI16" s="212"/>
      <c r="CJ16" s="212"/>
      <c r="CK16" s="212"/>
      <c r="CL16" s="212"/>
      <c r="CM16" s="212"/>
      <c r="CN16" s="212"/>
      <c r="CO16" s="212"/>
      <c r="CP16" s="212"/>
      <c r="CQ16" s="212"/>
      <c r="CR16" s="212"/>
      <c r="CS16" s="212"/>
      <c r="CT16" s="212"/>
      <c r="CU16" s="212"/>
      <c r="CV16" s="212"/>
      <c r="CW16" s="212"/>
      <c r="CX16" s="212"/>
      <c r="CY16" s="212"/>
      <c r="CZ16" s="212"/>
      <c r="DA16" s="212"/>
      <c r="DB16" s="212"/>
      <c r="DC16" s="212"/>
      <c r="DD16" s="212"/>
      <c r="DE16" s="212"/>
      <c r="DF16" s="212"/>
      <c r="DG16" s="212"/>
      <c r="DH16" s="212"/>
      <c r="DI16" s="212"/>
      <c r="DJ16" s="212"/>
      <c r="DK16" s="212"/>
      <c r="DL16" s="212"/>
      <c r="DM16" s="212"/>
      <c r="DN16" s="212"/>
      <c r="DO16" s="212"/>
      <c r="DP16" s="212"/>
      <c r="DQ16" s="212"/>
      <c r="DR16" s="212"/>
      <c r="DS16" s="212"/>
      <c r="DT16" s="212"/>
      <c r="DU16" s="212"/>
      <c r="DV16" s="212"/>
      <c r="DW16" s="212"/>
      <c r="DX16" s="212"/>
      <c r="DY16" s="212"/>
      <c r="DZ16" s="212"/>
      <c r="EA16" s="212"/>
      <c r="EB16" s="212"/>
      <c r="EC16" s="212"/>
      <c r="ED16" s="212"/>
      <c r="EE16" s="212"/>
      <c r="EF16" s="212"/>
      <c r="EG16" s="212"/>
      <c r="EH16" s="212"/>
      <c r="EI16" s="212"/>
      <c r="EJ16" s="212"/>
      <c r="EK16" s="212"/>
      <c r="EL16" s="212"/>
      <c r="EM16" s="212"/>
      <c r="EN16" s="212"/>
      <c r="EO16" s="212"/>
      <c r="EP16" s="212"/>
      <c r="EQ16" s="212"/>
      <c r="ER16" s="212"/>
      <c r="ES16" s="212"/>
      <c r="ET16" s="212"/>
      <c r="EU16" s="212"/>
      <c r="EV16" s="212"/>
      <c r="EW16" s="212"/>
      <c r="EX16" s="212"/>
      <c r="EY16" s="212"/>
      <c r="EZ16" s="212"/>
      <c r="FA16" s="212"/>
      <c r="FB16" s="212"/>
      <c r="FC16" s="212"/>
      <c r="FD16" s="212"/>
      <c r="FE16" s="212"/>
      <c r="FF16" s="212"/>
      <c r="FG16" s="212"/>
      <c r="FH16" s="212"/>
      <c r="FI16" s="212"/>
      <c r="FJ16" s="212"/>
      <c r="FK16" s="212"/>
      <c r="FL16" s="212"/>
      <c r="FM16" s="212"/>
      <c r="FN16" s="212"/>
      <c r="FO16" s="212"/>
      <c r="FP16" s="212"/>
      <c r="FQ16" s="212"/>
      <c r="FR16" s="212"/>
      <c r="FS16" s="212"/>
      <c r="FT16" s="212"/>
      <c r="FU16" s="212"/>
      <c r="FV16" s="212"/>
      <c r="FW16" s="212"/>
      <c r="FX16" s="212"/>
      <c r="FY16" s="212"/>
      <c r="FZ16" s="212"/>
      <c r="GA16" s="212"/>
      <c r="GB16" s="212"/>
      <c r="GC16" s="212"/>
      <c r="GD16" s="212"/>
      <c r="GE16" s="212"/>
      <c r="GF16" s="212"/>
      <c r="GG16" s="212"/>
      <c r="GH16" s="212"/>
      <c r="GI16" s="212"/>
      <c r="GJ16" s="212"/>
      <c r="GK16" s="212"/>
      <c r="GL16" s="212"/>
    </row>
    <row r="17" spans="1:194" s="84" customFormat="1" ht="18" customHeight="1" thickBot="1">
      <c r="A17" s="213" t="s">
        <v>62</v>
      </c>
      <c r="B17" s="214">
        <v>0.14</v>
      </c>
      <c r="C17" s="214">
        <v>0.01</v>
      </c>
      <c r="D17" s="207"/>
      <c r="E17" s="207"/>
      <c r="F17" s="215">
        <v>0.73</v>
      </c>
      <c r="G17" s="214">
        <v>1.93</v>
      </c>
      <c r="H17" s="207"/>
      <c r="I17" s="207"/>
      <c r="J17" s="215">
        <v>2.63</v>
      </c>
      <c r="K17" s="215">
        <v>0.67</v>
      </c>
      <c r="L17" s="207"/>
      <c r="M17" s="207"/>
      <c r="N17" s="215">
        <v>3.23</v>
      </c>
      <c r="O17" s="215">
        <v>0.82</v>
      </c>
      <c r="P17" s="207"/>
      <c r="Q17" s="207"/>
      <c r="R17" s="215">
        <v>2.8</v>
      </c>
      <c r="S17" s="215">
        <v>0.59</v>
      </c>
      <c r="T17" s="207"/>
      <c r="U17" s="207"/>
      <c r="V17" s="213" t="s">
        <v>62</v>
      </c>
      <c r="W17" s="215">
        <v>2.59</v>
      </c>
      <c r="X17" s="215">
        <v>0.72</v>
      </c>
      <c r="Y17" s="207"/>
      <c r="Z17" s="207"/>
      <c r="AA17" s="215">
        <v>2.47</v>
      </c>
      <c r="AB17" s="215">
        <v>0.69</v>
      </c>
      <c r="AC17" s="207"/>
      <c r="AD17" s="207"/>
      <c r="AE17" s="216">
        <v>549.4</v>
      </c>
      <c r="AF17" s="216">
        <v>316.17</v>
      </c>
      <c r="AG17" s="207"/>
      <c r="AH17" s="207"/>
      <c r="AI17" s="216">
        <v>1740.15</v>
      </c>
      <c r="AJ17" s="216">
        <v>625.2</v>
      </c>
      <c r="AK17" s="207"/>
      <c r="AL17" s="207"/>
      <c r="AM17" s="216">
        <v>2407.56</v>
      </c>
      <c r="AN17" s="216">
        <v>661.41</v>
      </c>
      <c r="AO17" s="207"/>
      <c r="AP17" s="207"/>
      <c r="AQ17" s="213" t="s">
        <v>62</v>
      </c>
      <c r="AR17" s="216">
        <v>2146.43</v>
      </c>
      <c r="AS17" s="216">
        <v>684.95</v>
      </c>
      <c r="AT17" s="207"/>
      <c r="AU17" s="207"/>
      <c r="AV17" s="216">
        <v>1109.23</v>
      </c>
      <c r="AW17" s="216">
        <v>465.69</v>
      </c>
      <c r="AX17" s="207"/>
      <c r="AY17" s="207"/>
      <c r="AZ17" s="249">
        <v>0</v>
      </c>
      <c r="BA17" s="216">
        <v>0</v>
      </c>
      <c r="BB17" s="207"/>
      <c r="BC17" s="207"/>
      <c r="BD17" s="228"/>
      <c r="BE17" s="228"/>
      <c r="BF17" s="212"/>
      <c r="BG17" s="212"/>
      <c r="BH17" s="212"/>
      <c r="BI17" s="212"/>
      <c r="BJ17" s="212"/>
      <c r="BK17" s="212"/>
      <c r="BL17" s="212"/>
      <c r="BM17" s="212"/>
      <c r="BN17" s="212"/>
      <c r="BO17" s="212"/>
      <c r="BP17" s="212"/>
      <c r="BQ17" s="212"/>
      <c r="BR17" s="212"/>
      <c r="BS17" s="212"/>
      <c r="BT17" s="212"/>
      <c r="BU17" s="212"/>
      <c r="BV17" s="212"/>
      <c r="BW17" s="212"/>
      <c r="BX17" s="212"/>
      <c r="BY17" s="212"/>
      <c r="BZ17" s="212"/>
      <c r="CA17" s="212"/>
      <c r="CB17" s="212"/>
      <c r="CC17" s="212"/>
      <c r="CD17" s="212"/>
      <c r="CE17" s="212"/>
      <c r="CF17" s="212"/>
      <c r="CG17" s="212"/>
      <c r="CH17" s="212"/>
      <c r="CI17" s="212"/>
      <c r="CJ17" s="212"/>
      <c r="CK17" s="212"/>
      <c r="CL17" s="212"/>
      <c r="CM17" s="212"/>
      <c r="CN17" s="212"/>
      <c r="CO17" s="212"/>
      <c r="CP17" s="212"/>
      <c r="CQ17" s="212"/>
      <c r="CR17" s="212"/>
      <c r="CS17" s="212"/>
      <c r="CT17" s="212"/>
      <c r="CU17" s="212"/>
      <c r="CV17" s="212"/>
      <c r="CW17" s="212"/>
      <c r="CX17" s="212"/>
      <c r="CY17" s="212"/>
      <c r="CZ17" s="212"/>
      <c r="DA17" s="212"/>
      <c r="DB17" s="212"/>
      <c r="DC17" s="212"/>
      <c r="DD17" s="212"/>
      <c r="DE17" s="212"/>
      <c r="DF17" s="212"/>
      <c r="DG17" s="212"/>
      <c r="DH17" s="212"/>
      <c r="DI17" s="212"/>
      <c r="DJ17" s="212"/>
      <c r="DK17" s="212"/>
      <c r="DL17" s="212"/>
      <c r="DM17" s="212"/>
      <c r="DN17" s="212"/>
      <c r="DO17" s="212"/>
      <c r="DP17" s="212"/>
      <c r="DQ17" s="212"/>
      <c r="DR17" s="212"/>
      <c r="DS17" s="212"/>
      <c r="DT17" s="212"/>
      <c r="DU17" s="212"/>
      <c r="DV17" s="212"/>
      <c r="DW17" s="212"/>
      <c r="DX17" s="212"/>
      <c r="DY17" s="212"/>
      <c r="DZ17" s="212"/>
      <c r="EA17" s="212"/>
      <c r="EB17" s="212"/>
      <c r="EC17" s="212"/>
      <c r="ED17" s="212"/>
      <c r="EE17" s="212"/>
      <c r="EF17" s="212"/>
      <c r="EG17" s="212"/>
      <c r="EH17" s="212"/>
      <c r="EI17" s="212"/>
      <c r="EJ17" s="212"/>
      <c r="EK17" s="212"/>
      <c r="EL17" s="212"/>
      <c r="EM17" s="212"/>
      <c r="EN17" s="212"/>
      <c r="EO17" s="212"/>
      <c r="EP17" s="212"/>
      <c r="EQ17" s="212"/>
      <c r="ER17" s="212"/>
      <c r="ES17" s="212"/>
      <c r="ET17" s="212"/>
      <c r="EU17" s="212"/>
      <c r="EV17" s="212"/>
      <c r="EW17" s="212"/>
      <c r="EX17" s="212"/>
      <c r="EY17" s="212"/>
      <c r="EZ17" s="212"/>
      <c r="FA17" s="212"/>
      <c r="FB17" s="212"/>
      <c r="FC17" s="212"/>
      <c r="FD17" s="212"/>
      <c r="FE17" s="212"/>
      <c r="FF17" s="212"/>
      <c r="FG17" s="212"/>
      <c r="FH17" s="212"/>
      <c r="FI17" s="212"/>
      <c r="FJ17" s="212"/>
      <c r="FK17" s="212"/>
      <c r="FL17" s="212"/>
      <c r="FM17" s="212"/>
      <c r="FN17" s="212"/>
      <c r="FO17" s="212"/>
      <c r="FP17" s="212"/>
      <c r="FQ17" s="212"/>
      <c r="FR17" s="212"/>
      <c r="FS17" s="212"/>
      <c r="FT17" s="212"/>
      <c r="FU17" s="212"/>
      <c r="FV17" s="212"/>
      <c r="FW17" s="212"/>
      <c r="FX17" s="212"/>
      <c r="FY17" s="212"/>
      <c r="FZ17" s="212"/>
      <c r="GA17" s="212"/>
      <c r="GB17" s="212"/>
      <c r="GC17" s="212"/>
      <c r="GD17" s="212"/>
      <c r="GE17" s="212"/>
      <c r="GF17" s="212"/>
      <c r="GG17" s="212"/>
      <c r="GH17" s="212"/>
      <c r="GI17" s="212"/>
      <c r="GJ17" s="212"/>
      <c r="GK17" s="212"/>
      <c r="GL17" s="212"/>
    </row>
    <row r="18" spans="1:194" s="167" customFormat="1" ht="18" customHeight="1" thickBot="1">
      <c r="A18" s="163" t="s">
        <v>9</v>
      </c>
      <c r="B18" s="164">
        <v>0.15</v>
      </c>
      <c r="C18" s="164">
        <v>0.01</v>
      </c>
      <c r="D18" s="67">
        <f>(B18-B16)*D$6</f>
        <v>59.999999999999886</v>
      </c>
      <c r="E18" s="67">
        <f>(C18-C16)*D$6</f>
        <v>0</v>
      </c>
      <c r="F18" s="165">
        <v>0.74</v>
      </c>
      <c r="G18" s="164">
        <v>1.93</v>
      </c>
      <c r="H18" s="67">
        <f>(F18-F16)*H$6</f>
        <v>120.00000000000011</v>
      </c>
      <c r="I18" s="67">
        <f>(G18-G16)*H$6</f>
        <v>0</v>
      </c>
      <c r="J18" s="165">
        <v>2.7</v>
      </c>
      <c r="K18" s="165">
        <v>0.68</v>
      </c>
      <c r="L18" s="67">
        <f>(J18-J16)*L$6</f>
        <v>1120.000000000001</v>
      </c>
      <c r="M18" s="67">
        <f>(K18-K16)*L$6</f>
        <v>240.00000000000023</v>
      </c>
      <c r="N18" s="165">
        <v>3.31</v>
      </c>
      <c r="O18" s="165">
        <v>0.84</v>
      </c>
      <c r="P18" s="67">
        <f>(N18-N16)*P$6</f>
        <v>960.0000000000009</v>
      </c>
      <c r="Q18" s="67">
        <f>(O18-O16)*P$6</f>
        <v>299.9999999999996</v>
      </c>
      <c r="R18" s="165">
        <v>2.86</v>
      </c>
      <c r="S18" s="165">
        <v>0.6</v>
      </c>
      <c r="T18" s="67">
        <f>(R18-R16)*T$6</f>
        <v>959.9999999999973</v>
      </c>
      <c r="U18" s="67">
        <f>(S18-S16)*T$6</f>
        <v>240.00000000000023</v>
      </c>
      <c r="V18" s="163" t="s">
        <v>9</v>
      </c>
      <c r="W18" s="165">
        <v>2.64</v>
      </c>
      <c r="X18" s="165">
        <v>0.74</v>
      </c>
      <c r="Y18" s="67">
        <f>(W18-W16)*Y$6</f>
        <v>800.0000000000007</v>
      </c>
      <c r="Z18" s="67">
        <f>(X18-X16)*Y$6</f>
        <v>320.0000000000003</v>
      </c>
      <c r="AA18" s="165">
        <v>2.54</v>
      </c>
      <c r="AB18" s="165">
        <v>0.71</v>
      </c>
      <c r="AC18" s="67">
        <f>(AA18-AA16)*$AC$6</f>
        <v>840.0000000000008</v>
      </c>
      <c r="AD18" s="67">
        <f>(AB18-AB16)*$AC$6</f>
        <v>239.99999999999955</v>
      </c>
      <c r="AE18" s="166">
        <v>549.43</v>
      </c>
      <c r="AF18" s="166">
        <v>316.19</v>
      </c>
      <c r="AG18" s="67">
        <f>(AE18-AE16)*$AG$6</f>
        <v>359.9999999996726</v>
      </c>
      <c r="AH18" s="67">
        <f>(AF18-AF16)*$AG$6</f>
        <v>240.00000000012278</v>
      </c>
      <c r="AI18" s="166">
        <v>1740.24</v>
      </c>
      <c r="AJ18" s="166">
        <v>625.23</v>
      </c>
      <c r="AK18" s="67">
        <f>(AI18-AI16)*$AK$6</f>
        <v>1020.0000000004366</v>
      </c>
      <c r="AL18" s="67">
        <f>(AJ18-AJ16)*$AK$6</f>
        <v>300.0000000004093</v>
      </c>
      <c r="AM18" s="166">
        <v>2407.63</v>
      </c>
      <c r="AN18" s="166">
        <v>661.43</v>
      </c>
      <c r="AO18" s="67">
        <f>(AM18-AM16)*$AO$6</f>
        <v>780.0000000006548</v>
      </c>
      <c r="AP18" s="67">
        <f>(AN18-AN16)*$AO$6</f>
        <v>179.9999999998363</v>
      </c>
      <c r="AQ18" s="163" t="s">
        <v>9</v>
      </c>
      <c r="AR18" s="166">
        <v>2146.51</v>
      </c>
      <c r="AS18" s="166">
        <v>684.98</v>
      </c>
      <c r="AT18" s="67">
        <f>(AR18-AR16)*AT$6</f>
        <v>1280.0000000024738</v>
      </c>
      <c r="AU18" s="67">
        <f>(AS18-AS16)*AT$6</f>
        <v>400.0000000005457</v>
      </c>
      <c r="AV18" s="166">
        <v>1109.28</v>
      </c>
      <c r="AW18" s="166">
        <v>465.7</v>
      </c>
      <c r="AX18" s="67">
        <f>(AV18-AV16)*AX$6</f>
        <v>599.9999999994543</v>
      </c>
      <c r="AY18" s="67">
        <f>(AW18-AW16)*AX$6</f>
        <v>119.99999999989086</v>
      </c>
      <c r="AZ18" s="250">
        <v>0</v>
      </c>
      <c r="BA18" s="166">
        <v>0</v>
      </c>
      <c r="BB18" s="150">
        <f>(AZ18-AZ16)*BB$6</f>
        <v>0</v>
      </c>
      <c r="BC18" s="67">
        <f>(BA18-BA16)*BB$6</f>
        <v>0</v>
      </c>
      <c r="BD18" s="156">
        <f>BB18+D18+H18+L18+P18+T18+Y18+AC18+AG18+AK18+AO18+AT18+AX18</f>
        <v>8900.000000002692</v>
      </c>
      <c r="BE18" s="157">
        <f>BC18+E18+I18+M18+Q18+U18+Z18+AD18+AH18+AL18+AP18+AU18+AY18</f>
        <v>2580.000000000805</v>
      </c>
      <c r="BF18" s="168"/>
      <c r="BG18" s="168"/>
      <c r="BH18" s="168"/>
      <c r="BI18" s="168"/>
      <c r="BJ18" s="168"/>
      <c r="BK18" s="168"/>
      <c r="BL18" s="168"/>
      <c r="BM18" s="168"/>
      <c r="BN18" s="168"/>
      <c r="BO18" s="168"/>
      <c r="BP18" s="168"/>
      <c r="BQ18" s="168"/>
      <c r="BR18" s="168"/>
      <c r="BS18" s="168"/>
      <c r="BT18" s="168"/>
      <c r="BU18" s="168"/>
      <c r="BV18" s="168"/>
      <c r="BW18" s="168"/>
      <c r="BX18" s="168"/>
      <c r="BY18" s="168"/>
      <c r="BZ18" s="168"/>
      <c r="CA18" s="168"/>
      <c r="CB18" s="168"/>
      <c r="CC18" s="168"/>
      <c r="CD18" s="168"/>
      <c r="CE18" s="168"/>
      <c r="CF18" s="168"/>
      <c r="CG18" s="168"/>
      <c r="CH18" s="168"/>
      <c r="CI18" s="168"/>
      <c r="CJ18" s="168"/>
      <c r="CK18" s="168"/>
      <c r="CL18" s="168"/>
      <c r="CM18" s="168"/>
      <c r="CN18" s="168"/>
      <c r="CO18" s="168"/>
      <c r="CP18" s="168"/>
      <c r="CQ18" s="168"/>
      <c r="CR18" s="168"/>
      <c r="CS18" s="168"/>
      <c r="CT18" s="168"/>
      <c r="CU18" s="168"/>
      <c r="CV18" s="168"/>
      <c r="CW18" s="168"/>
      <c r="CX18" s="168"/>
      <c r="CY18" s="168"/>
      <c r="CZ18" s="168"/>
      <c r="DA18" s="168"/>
      <c r="DB18" s="168"/>
      <c r="DC18" s="168"/>
      <c r="DD18" s="168"/>
      <c r="DE18" s="168"/>
      <c r="DF18" s="168"/>
      <c r="DG18" s="168"/>
      <c r="DH18" s="168"/>
      <c r="DI18" s="168"/>
      <c r="DJ18" s="168"/>
      <c r="DK18" s="168"/>
      <c r="DL18" s="168"/>
      <c r="DM18" s="168"/>
      <c r="DN18" s="168"/>
      <c r="DO18" s="168"/>
      <c r="DP18" s="168"/>
      <c r="DQ18" s="168"/>
      <c r="DR18" s="168"/>
      <c r="DS18" s="168"/>
      <c r="DT18" s="168"/>
      <c r="DU18" s="168"/>
      <c r="DV18" s="168"/>
      <c r="DW18" s="168"/>
      <c r="DX18" s="168"/>
      <c r="DY18" s="168"/>
      <c r="DZ18" s="168"/>
      <c r="EA18" s="168"/>
      <c r="EB18" s="168"/>
      <c r="EC18" s="168"/>
      <c r="ED18" s="168"/>
      <c r="EE18" s="168"/>
      <c r="EF18" s="168"/>
      <c r="EG18" s="168"/>
      <c r="EH18" s="168"/>
      <c r="EI18" s="168"/>
      <c r="EJ18" s="168"/>
      <c r="EK18" s="168"/>
      <c r="EL18" s="168"/>
      <c r="EM18" s="168"/>
      <c r="EN18" s="168"/>
      <c r="EO18" s="168"/>
      <c r="EP18" s="168"/>
      <c r="EQ18" s="168"/>
      <c r="ER18" s="168"/>
      <c r="ES18" s="168"/>
      <c r="ET18" s="168"/>
      <c r="EU18" s="168"/>
      <c r="EV18" s="168"/>
      <c r="EW18" s="168"/>
      <c r="EX18" s="168"/>
      <c r="EY18" s="168"/>
      <c r="EZ18" s="168"/>
      <c r="FA18" s="168"/>
      <c r="FB18" s="168"/>
      <c r="FC18" s="168"/>
      <c r="FD18" s="168"/>
      <c r="FE18" s="168"/>
      <c r="FF18" s="168"/>
      <c r="FG18" s="168"/>
      <c r="FH18" s="168"/>
      <c r="FI18" s="168"/>
      <c r="FJ18" s="168"/>
      <c r="FK18" s="168"/>
      <c r="FL18" s="168"/>
      <c r="FM18" s="168"/>
      <c r="FN18" s="168"/>
      <c r="FO18" s="168"/>
      <c r="FP18" s="168"/>
      <c r="FQ18" s="168"/>
      <c r="FR18" s="168"/>
      <c r="FS18" s="168"/>
      <c r="FT18" s="168"/>
      <c r="FU18" s="168"/>
      <c r="FV18" s="168"/>
      <c r="FW18" s="168"/>
      <c r="FX18" s="168"/>
      <c r="FY18" s="168"/>
      <c r="FZ18" s="168"/>
      <c r="GA18" s="168"/>
      <c r="GB18" s="168"/>
      <c r="GC18" s="168"/>
      <c r="GD18" s="168"/>
      <c r="GE18" s="168"/>
      <c r="GF18" s="168"/>
      <c r="GG18" s="168"/>
      <c r="GH18" s="168"/>
      <c r="GI18" s="168"/>
      <c r="GJ18" s="168"/>
      <c r="GK18" s="168"/>
      <c r="GL18" s="168"/>
    </row>
    <row r="19" spans="1:194" s="84" customFormat="1" ht="18" customHeight="1">
      <c r="A19" s="205" t="s">
        <v>63</v>
      </c>
      <c r="B19" s="218">
        <v>0.15</v>
      </c>
      <c r="C19" s="218">
        <v>0.01</v>
      </c>
      <c r="D19" s="207"/>
      <c r="E19" s="207"/>
      <c r="F19" s="220">
        <v>0.76</v>
      </c>
      <c r="G19" s="218">
        <v>1.93</v>
      </c>
      <c r="H19" s="207"/>
      <c r="I19" s="207"/>
      <c r="J19" s="220">
        <v>2.77</v>
      </c>
      <c r="K19" s="220">
        <v>0.7</v>
      </c>
      <c r="L19" s="219"/>
      <c r="M19" s="219"/>
      <c r="N19" s="220">
        <v>3.4</v>
      </c>
      <c r="O19" s="220">
        <v>0.87</v>
      </c>
      <c r="P19" s="219"/>
      <c r="Q19" s="219"/>
      <c r="R19" s="220">
        <v>2.92</v>
      </c>
      <c r="S19" s="220">
        <v>0.62</v>
      </c>
      <c r="T19" s="219"/>
      <c r="U19" s="219"/>
      <c r="V19" s="205" t="s">
        <v>63</v>
      </c>
      <c r="W19" s="220">
        <v>2.7</v>
      </c>
      <c r="X19" s="220">
        <v>0.76</v>
      </c>
      <c r="Y19" s="219"/>
      <c r="Z19" s="219"/>
      <c r="AA19" s="220">
        <v>2.62</v>
      </c>
      <c r="AB19" s="220">
        <v>0.73</v>
      </c>
      <c r="AC19" s="207"/>
      <c r="AD19" s="207"/>
      <c r="AE19" s="221">
        <v>549.46</v>
      </c>
      <c r="AF19" s="221">
        <v>316.21</v>
      </c>
      <c r="AG19" s="207"/>
      <c r="AH19" s="207"/>
      <c r="AI19" s="221">
        <v>1740.33</v>
      </c>
      <c r="AJ19" s="221">
        <v>625.26</v>
      </c>
      <c r="AK19" s="207"/>
      <c r="AL19" s="207"/>
      <c r="AM19" s="221">
        <v>2407.69</v>
      </c>
      <c r="AN19" s="221">
        <v>661.44</v>
      </c>
      <c r="AO19" s="207"/>
      <c r="AP19" s="207"/>
      <c r="AQ19" s="205" t="s">
        <v>63</v>
      </c>
      <c r="AR19" s="221">
        <v>2146.6</v>
      </c>
      <c r="AS19" s="221">
        <v>685</v>
      </c>
      <c r="AT19" s="207"/>
      <c r="AU19" s="207"/>
      <c r="AV19" s="221">
        <v>1109.33</v>
      </c>
      <c r="AW19" s="221">
        <v>465.71</v>
      </c>
      <c r="AX19" s="207"/>
      <c r="AY19" s="207"/>
      <c r="AZ19" s="251">
        <v>0</v>
      </c>
      <c r="BA19" s="221">
        <v>0</v>
      </c>
      <c r="BB19" s="207"/>
      <c r="BC19" s="207"/>
      <c r="BD19" s="210"/>
      <c r="BE19" s="210"/>
      <c r="BF19" s="212"/>
      <c r="BG19" s="212"/>
      <c r="BH19" s="212"/>
      <c r="BI19" s="212"/>
      <c r="BJ19" s="212"/>
      <c r="BK19" s="212"/>
      <c r="BL19" s="212"/>
      <c r="BM19" s="212"/>
      <c r="BN19" s="212"/>
      <c r="BO19" s="212"/>
      <c r="BP19" s="212"/>
      <c r="BQ19" s="212"/>
      <c r="BR19" s="212"/>
      <c r="BS19" s="212"/>
      <c r="BT19" s="212"/>
      <c r="BU19" s="212"/>
      <c r="BV19" s="212"/>
      <c r="BW19" s="212"/>
      <c r="BX19" s="212"/>
      <c r="BY19" s="212"/>
      <c r="BZ19" s="212"/>
      <c r="CA19" s="212"/>
      <c r="CB19" s="212"/>
      <c r="CC19" s="212"/>
      <c r="CD19" s="212"/>
      <c r="CE19" s="212"/>
      <c r="CF19" s="212"/>
      <c r="CG19" s="212"/>
      <c r="CH19" s="212"/>
      <c r="CI19" s="212"/>
      <c r="CJ19" s="212"/>
      <c r="CK19" s="212"/>
      <c r="CL19" s="212"/>
      <c r="CM19" s="212"/>
      <c r="CN19" s="212"/>
      <c r="CO19" s="212"/>
      <c r="CP19" s="212"/>
      <c r="CQ19" s="212"/>
      <c r="CR19" s="212"/>
      <c r="CS19" s="212"/>
      <c r="CT19" s="212"/>
      <c r="CU19" s="212"/>
      <c r="CV19" s="212"/>
      <c r="CW19" s="212"/>
      <c r="CX19" s="212"/>
      <c r="CY19" s="212"/>
      <c r="CZ19" s="212"/>
      <c r="DA19" s="212"/>
      <c r="DB19" s="212"/>
      <c r="DC19" s="212"/>
      <c r="DD19" s="212"/>
      <c r="DE19" s="212"/>
      <c r="DF19" s="212"/>
      <c r="DG19" s="212"/>
      <c r="DH19" s="212"/>
      <c r="DI19" s="212"/>
      <c r="DJ19" s="212"/>
      <c r="DK19" s="212"/>
      <c r="DL19" s="212"/>
      <c r="DM19" s="212"/>
      <c r="DN19" s="212"/>
      <c r="DO19" s="212"/>
      <c r="DP19" s="212"/>
      <c r="DQ19" s="212"/>
      <c r="DR19" s="212"/>
      <c r="DS19" s="212"/>
      <c r="DT19" s="212"/>
      <c r="DU19" s="212"/>
      <c r="DV19" s="212"/>
      <c r="DW19" s="212"/>
      <c r="DX19" s="212"/>
      <c r="DY19" s="212"/>
      <c r="DZ19" s="212"/>
      <c r="EA19" s="212"/>
      <c r="EB19" s="212"/>
      <c r="EC19" s="212"/>
      <c r="ED19" s="212"/>
      <c r="EE19" s="212"/>
      <c r="EF19" s="212"/>
      <c r="EG19" s="212"/>
      <c r="EH19" s="212"/>
      <c r="EI19" s="212"/>
      <c r="EJ19" s="212"/>
      <c r="EK19" s="212"/>
      <c r="EL19" s="212"/>
      <c r="EM19" s="212"/>
      <c r="EN19" s="212"/>
      <c r="EO19" s="212"/>
      <c r="EP19" s="212"/>
      <c r="EQ19" s="212"/>
      <c r="ER19" s="212"/>
      <c r="ES19" s="212"/>
      <c r="ET19" s="212"/>
      <c r="EU19" s="212"/>
      <c r="EV19" s="212"/>
      <c r="EW19" s="212"/>
      <c r="EX19" s="212"/>
      <c r="EY19" s="212"/>
      <c r="EZ19" s="212"/>
      <c r="FA19" s="212"/>
      <c r="FB19" s="212"/>
      <c r="FC19" s="212"/>
      <c r="FD19" s="212"/>
      <c r="FE19" s="212"/>
      <c r="FF19" s="212"/>
      <c r="FG19" s="212"/>
      <c r="FH19" s="212"/>
      <c r="FI19" s="212"/>
      <c r="FJ19" s="212"/>
      <c r="FK19" s="212"/>
      <c r="FL19" s="212"/>
      <c r="FM19" s="212"/>
      <c r="FN19" s="212"/>
      <c r="FO19" s="212"/>
      <c r="FP19" s="212"/>
      <c r="FQ19" s="212"/>
      <c r="FR19" s="212"/>
      <c r="FS19" s="212"/>
      <c r="FT19" s="212"/>
      <c r="FU19" s="212"/>
      <c r="FV19" s="212"/>
      <c r="FW19" s="212"/>
      <c r="FX19" s="212"/>
      <c r="FY19" s="212"/>
      <c r="FZ19" s="212"/>
      <c r="GA19" s="212"/>
      <c r="GB19" s="212"/>
      <c r="GC19" s="212"/>
      <c r="GD19" s="212"/>
      <c r="GE19" s="212"/>
      <c r="GF19" s="212"/>
      <c r="GG19" s="212"/>
      <c r="GH19" s="212"/>
      <c r="GI19" s="212"/>
      <c r="GJ19" s="212"/>
      <c r="GK19" s="212"/>
      <c r="GL19" s="212"/>
    </row>
    <row r="20" spans="1:194" s="84" customFormat="1" ht="18" customHeight="1">
      <c r="A20" s="195" t="s">
        <v>10</v>
      </c>
      <c r="B20" s="225">
        <v>0.16</v>
      </c>
      <c r="C20" s="225">
        <v>0.01</v>
      </c>
      <c r="D20" s="69">
        <f>(B20-B18)*D$6</f>
        <v>60.00000000000006</v>
      </c>
      <c r="E20" s="69">
        <f>(C20-C18)*D$6</f>
        <v>0</v>
      </c>
      <c r="F20" s="226">
        <v>0.8</v>
      </c>
      <c r="G20" s="225">
        <v>1.93</v>
      </c>
      <c r="H20" s="69">
        <f>(F20-F18)*H$6</f>
        <v>360.00000000000034</v>
      </c>
      <c r="I20" s="69">
        <f>(G20-G18)*H$6</f>
        <v>0</v>
      </c>
      <c r="J20" s="226">
        <v>2.98</v>
      </c>
      <c r="K20" s="226">
        <v>0.72</v>
      </c>
      <c r="L20" s="69">
        <f>(J20-J18)*L$6</f>
        <v>2239.9999999999986</v>
      </c>
      <c r="M20" s="69">
        <f>(K20-K18)*L$6</f>
        <v>319.9999999999994</v>
      </c>
      <c r="N20" s="226">
        <v>3.66</v>
      </c>
      <c r="O20" s="226">
        <v>0.89</v>
      </c>
      <c r="P20" s="69">
        <f>(N20-N18)*P$6</f>
        <v>2100.0000000000005</v>
      </c>
      <c r="Q20" s="69">
        <f>(O20-O18)*P$6</f>
        <v>300.0000000000003</v>
      </c>
      <c r="R20" s="226">
        <v>3.12</v>
      </c>
      <c r="S20" s="226">
        <v>0.64</v>
      </c>
      <c r="T20" s="69">
        <f>(R20-R18)*T$6</f>
        <v>2080.000000000002</v>
      </c>
      <c r="U20" s="69">
        <f>(S20-S18)*T$6</f>
        <v>320.0000000000003</v>
      </c>
      <c r="V20" s="195" t="s">
        <v>10</v>
      </c>
      <c r="W20" s="226">
        <v>2.88</v>
      </c>
      <c r="X20" s="226">
        <v>0.78</v>
      </c>
      <c r="Y20" s="69">
        <f>(W20-W18)*Y$6</f>
        <v>1919.9999999999982</v>
      </c>
      <c r="Z20" s="69">
        <f>(X20-X18)*Y$6</f>
        <v>320.0000000000003</v>
      </c>
      <c r="AA20" s="226">
        <v>2.84</v>
      </c>
      <c r="AB20" s="226">
        <v>0.75</v>
      </c>
      <c r="AC20" s="69">
        <f>(AA20-AA18)*$AC$6</f>
        <v>1799.9999999999989</v>
      </c>
      <c r="AD20" s="69">
        <f>(AB20-AB18)*$AC$6</f>
        <v>240.00000000000023</v>
      </c>
      <c r="AE20" s="227">
        <v>549.52</v>
      </c>
      <c r="AF20" s="227">
        <v>316.23</v>
      </c>
      <c r="AG20" s="69">
        <f>(AE20-AE18)*$AG$6</f>
        <v>540.000000000191</v>
      </c>
      <c r="AH20" s="69">
        <f>(AF20-AF18)*$AG$6</f>
        <v>240.00000000012278</v>
      </c>
      <c r="AI20" s="227">
        <v>1740.6</v>
      </c>
      <c r="AJ20" s="227">
        <v>625.28</v>
      </c>
      <c r="AK20" s="69">
        <f>(AI20-AI18)*$AK$6</f>
        <v>2159.9999999993997</v>
      </c>
      <c r="AL20" s="69">
        <f>(AJ20-AJ18)*$AK$6</f>
        <v>299.99999999972715</v>
      </c>
      <c r="AM20" s="227">
        <v>2407.9</v>
      </c>
      <c r="AN20" s="227">
        <v>661.46</v>
      </c>
      <c r="AO20" s="69">
        <f>(AM20-AM18)*$AO$6</f>
        <v>1619.9999999998909</v>
      </c>
      <c r="AP20" s="69">
        <f>(AN20-AN18)*$AO$6</f>
        <v>180.0000000005184</v>
      </c>
      <c r="AQ20" s="195" t="s">
        <v>10</v>
      </c>
      <c r="AR20" s="227">
        <v>2146.87</v>
      </c>
      <c r="AS20" s="227">
        <v>685.03</v>
      </c>
      <c r="AT20" s="69">
        <f>(AR20-AR18)*AT$6</f>
        <v>2879.9999999973807</v>
      </c>
      <c r="AU20" s="69">
        <f>(AS20-AS18)*AT$6</f>
        <v>399.9999999996362</v>
      </c>
      <c r="AV20" s="227">
        <v>1109.47</v>
      </c>
      <c r="AW20" s="227">
        <v>465.72</v>
      </c>
      <c r="AX20" s="69">
        <f>(AV20-AV18)*AX$6</f>
        <v>1140.0000000003274</v>
      </c>
      <c r="AY20" s="69">
        <f>(AW20-AW18)*AX$6</f>
        <v>120.00000000023192</v>
      </c>
      <c r="AZ20" s="253">
        <v>0</v>
      </c>
      <c r="BA20" s="227">
        <v>0</v>
      </c>
      <c r="BB20" s="153">
        <f>(AZ20-AZ18)*BB$6</f>
        <v>0</v>
      </c>
      <c r="BC20" s="69">
        <f>(BA20-BA18)*BB$6</f>
        <v>0</v>
      </c>
      <c r="BD20" s="154">
        <f aca="true" t="shared" si="1" ref="BD20:BE25">BB20+D20+H20+L20+P20+T20+Y20+AC20+AG20+AK20+AO20+AT20+AX20</f>
        <v>18899.999999997188</v>
      </c>
      <c r="BE20" s="155">
        <f t="shared" si="1"/>
        <v>2740.000000000237</v>
      </c>
      <c r="BF20" s="212"/>
      <c r="BG20" s="212"/>
      <c r="BH20" s="212"/>
      <c r="BI20" s="212"/>
      <c r="BJ20" s="212"/>
      <c r="BK20" s="212"/>
      <c r="BL20" s="212"/>
      <c r="BM20" s="212"/>
      <c r="BN20" s="212"/>
      <c r="BO20" s="212"/>
      <c r="BP20" s="212"/>
      <c r="BQ20" s="212"/>
      <c r="BR20" s="212"/>
      <c r="BS20" s="212"/>
      <c r="BT20" s="212"/>
      <c r="BU20" s="212"/>
      <c r="BV20" s="212"/>
      <c r="BW20" s="212"/>
      <c r="BX20" s="212"/>
      <c r="BY20" s="212"/>
      <c r="BZ20" s="212"/>
      <c r="CA20" s="212"/>
      <c r="CB20" s="212"/>
      <c r="CC20" s="212"/>
      <c r="CD20" s="212"/>
      <c r="CE20" s="212"/>
      <c r="CF20" s="212"/>
      <c r="CG20" s="212"/>
      <c r="CH20" s="212"/>
      <c r="CI20" s="212"/>
      <c r="CJ20" s="212"/>
      <c r="CK20" s="212"/>
      <c r="CL20" s="212"/>
      <c r="CM20" s="212"/>
      <c r="CN20" s="212"/>
      <c r="CO20" s="212"/>
      <c r="CP20" s="212"/>
      <c r="CQ20" s="212"/>
      <c r="CR20" s="212"/>
      <c r="CS20" s="212"/>
      <c r="CT20" s="212"/>
      <c r="CU20" s="212"/>
      <c r="CV20" s="212"/>
      <c r="CW20" s="212"/>
      <c r="CX20" s="212"/>
      <c r="CY20" s="212"/>
      <c r="CZ20" s="212"/>
      <c r="DA20" s="212"/>
      <c r="DB20" s="212"/>
      <c r="DC20" s="212"/>
      <c r="DD20" s="212"/>
      <c r="DE20" s="212"/>
      <c r="DF20" s="212"/>
      <c r="DG20" s="212"/>
      <c r="DH20" s="212"/>
      <c r="DI20" s="212"/>
      <c r="DJ20" s="212"/>
      <c r="DK20" s="212"/>
      <c r="DL20" s="212"/>
      <c r="DM20" s="212"/>
      <c r="DN20" s="212"/>
      <c r="DO20" s="212"/>
      <c r="DP20" s="212"/>
      <c r="DQ20" s="212"/>
      <c r="DR20" s="212"/>
      <c r="DS20" s="212"/>
      <c r="DT20" s="212"/>
      <c r="DU20" s="212"/>
      <c r="DV20" s="212"/>
      <c r="DW20" s="212"/>
      <c r="DX20" s="212"/>
      <c r="DY20" s="212"/>
      <c r="DZ20" s="212"/>
      <c r="EA20" s="212"/>
      <c r="EB20" s="212"/>
      <c r="EC20" s="212"/>
      <c r="ED20" s="212"/>
      <c r="EE20" s="212"/>
      <c r="EF20" s="212"/>
      <c r="EG20" s="212"/>
      <c r="EH20" s="212"/>
      <c r="EI20" s="212"/>
      <c r="EJ20" s="212"/>
      <c r="EK20" s="212"/>
      <c r="EL20" s="212"/>
      <c r="EM20" s="212"/>
      <c r="EN20" s="212"/>
      <c r="EO20" s="212"/>
      <c r="EP20" s="212"/>
      <c r="EQ20" s="212"/>
      <c r="ER20" s="212"/>
      <c r="ES20" s="212"/>
      <c r="ET20" s="212"/>
      <c r="EU20" s="212"/>
      <c r="EV20" s="212"/>
      <c r="EW20" s="212"/>
      <c r="EX20" s="212"/>
      <c r="EY20" s="212"/>
      <c r="EZ20" s="212"/>
      <c r="FA20" s="212"/>
      <c r="FB20" s="212"/>
      <c r="FC20" s="212"/>
      <c r="FD20" s="212"/>
      <c r="FE20" s="212"/>
      <c r="FF20" s="212"/>
      <c r="FG20" s="212"/>
      <c r="FH20" s="212"/>
      <c r="FI20" s="212"/>
      <c r="FJ20" s="212"/>
      <c r="FK20" s="212"/>
      <c r="FL20" s="212"/>
      <c r="FM20" s="212"/>
      <c r="FN20" s="212"/>
      <c r="FO20" s="212"/>
      <c r="FP20" s="212"/>
      <c r="FQ20" s="212"/>
      <c r="FR20" s="212"/>
      <c r="FS20" s="212"/>
      <c r="FT20" s="212"/>
      <c r="FU20" s="212"/>
      <c r="FV20" s="212"/>
      <c r="FW20" s="212"/>
      <c r="FX20" s="212"/>
      <c r="FY20" s="212"/>
      <c r="FZ20" s="212"/>
      <c r="GA20" s="212"/>
      <c r="GB20" s="212"/>
      <c r="GC20" s="212"/>
      <c r="GD20" s="212"/>
      <c r="GE20" s="212"/>
      <c r="GF20" s="212"/>
      <c r="GG20" s="212"/>
      <c r="GH20" s="212"/>
      <c r="GI20" s="212"/>
      <c r="GJ20" s="212"/>
      <c r="GK20" s="212"/>
      <c r="GL20" s="212"/>
    </row>
    <row r="21" spans="1:194" s="84" customFormat="1" ht="18" customHeight="1">
      <c r="A21" s="195" t="s">
        <v>11</v>
      </c>
      <c r="B21" s="225">
        <v>0.16</v>
      </c>
      <c r="C21" s="225">
        <v>0.01</v>
      </c>
      <c r="D21" s="69">
        <f aca="true" t="shared" si="2" ref="D21:D43">(B21-B20)*D$6</f>
        <v>0</v>
      </c>
      <c r="E21" s="69">
        <f>(C21-C20)*D$6</f>
        <v>0</v>
      </c>
      <c r="F21" s="226">
        <v>0.8</v>
      </c>
      <c r="G21" s="225">
        <v>1.93</v>
      </c>
      <c r="H21" s="69">
        <f aca="true" t="shared" si="3" ref="H21:H43">(F21-F20)*H$6</f>
        <v>0</v>
      </c>
      <c r="I21" s="69">
        <f>(G21-G20)*H$6</f>
        <v>0</v>
      </c>
      <c r="J21" s="226">
        <v>2.98</v>
      </c>
      <c r="K21" s="226">
        <v>0.76</v>
      </c>
      <c r="L21" s="69">
        <f aca="true" t="shared" si="4" ref="L21:L43">(J21-J20)*L$6</f>
        <v>0</v>
      </c>
      <c r="M21" s="69">
        <f>(K21-K20)*L$6</f>
        <v>320.0000000000003</v>
      </c>
      <c r="N21" s="226">
        <v>3.66</v>
      </c>
      <c r="O21" s="226">
        <v>0.94</v>
      </c>
      <c r="P21" s="69">
        <f aca="true" t="shared" si="5" ref="P21:P43">(N21-N20)*P$6</f>
        <v>0</v>
      </c>
      <c r="Q21" s="69">
        <f>(O21-O20)*P$6</f>
        <v>299.9999999999996</v>
      </c>
      <c r="R21" s="226">
        <v>3.12</v>
      </c>
      <c r="S21" s="226">
        <v>0.67</v>
      </c>
      <c r="T21" s="69">
        <f aca="true" t="shared" si="6" ref="T21:T43">(R21-R20)*T$6</f>
        <v>0</v>
      </c>
      <c r="U21" s="69">
        <f>(S21-S20)*T$6</f>
        <v>240.00000000000023</v>
      </c>
      <c r="V21" s="195" t="s">
        <v>11</v>
      </c>
      <c r="W21" s="226">
        <v>2.88</v>
      </c>
      <c r="X21" s="226">
        <v>0.82</v>
      </c>
      <c r="Y21" s="69">
        <f aca="true" t="shared" si="7" ref="Y21:Y43">(W21-W20)*Y$6</f>
        <v>0</v>
      </c>
      <c r="Z21" s="69">
        <f>(X21-X20)*Y$6</f>
        <v>319.9999999999994</v>
      </c>
      <c r="AA21" s="226">
        <v>2.84</v>
      </c>
      <c r="AB21" s="226">
        <v>0.8</v>
      </c>
      <c r="AC21" s="69">
        <f aca="true" t="shared" si="8" ref="AC21:AD25">(AA21-AA20)*$AC$6</f>
        <v>0</v>
      </c>
      <c r="AD21" s="69">
        <f t="shared" si="8"/>
        <v>300.0000000000003</v>
      </c>
      <c r="AE21" s="227">
        <v>549.52</v>
      </c>
      <c r="AF21" s="227">
        <v>316.25</v>
      </c>
      <c r="AG21" s="69">
        <f aca="true" t="shared" si="9" ref="AG21:AH25">(AE21-AE20)*$AG$6</f>
        <v>0</v>
      </c>
      <c r="AH21" s="69">
        <f t="shared" si="9"/>
        <v>119.99999999989086</v>
      </c>
      <c r="AI21" s="227">
        <v>1740.6</v>
      </c>
      <c r="AJ21" s="227">
        <v>625.34</v>
      </c>
      <c r="AK21" s="69">
        <f aca="true" t="shared" si="10" ref="AK21:AL25">(AI21-AI20)*$AK$6</f>
        <v>0</v>
      </c>
      <c r="AL21" s="69">
        <f t="shared" si="10"/>
        <v>360.0000000003547</v>
      </c>
      <c r="AM21" s="227">
        <v>2407.9</v>
      </c>
      <c r="AN21" s="227">
        <v>661.49</v>
      </c>
      <c r="AO21" s="69">
        <f aca="true" t="shared" si="11" ref="AO21:AP25">(AM21-AM20)*$AO$6</f>
        <v>0</v>
      </c>
      <c r="AP21" s="69">
        <f t="shared" si="11"/>
        <v>179.9999999998363</v>
      </c>
      <c r="AQ21" s="195" t="s">
        <v>11</v>
      </c>
      <c r="AR21" s="227">
        <v>2146.87</v>
      </c>
      <c r="AS21" s="227">
        <v>685.08</v>
      </c>
      <c r="AT21" s="69">
        <f aca="true" t="shared" si="12" ref="AT21:AT43">(AR21-AR20)*AT$6</f>
        <v>0</v>
      </c>
      <c r="AU21" s="69">
        <f>(AS21-AS20)*AT$6</f>
        <v>400.0000000005457</v>
      </c>
      <c r="AV21" s="227">
        <v>1109.47</v>
      </c>
      <c r="AW21" s="227">
        <v>465.73</v>
      </c>
      <c r="AX21" s="69">
        <f aca="true" t="shared" si="13" ref="AX21:AX43">(AV21-AV20)*AX$6</f>
        <v>0</v>
      </c>
      <c r="AY21" s="69">
        <f>(AW21-AW20)*AX$6</f>
        <v>59.99999999994543</v>
      </c>
      <c r="AZ21" s="253">
        <v>0</v>
      </c>
      <c r="BA21" s="227">
        <v>0</v>
      </c>
      <c r="BB21" s="153">
        <f>(AZ21-AZ20)*BB$6</f>
        <v>0</v>
      </c>
      <c r="BC21" s="69">
        <f>(BA21-BA20)*BB$6</f>
        <v>0</v>
      </c>
      <c r="BD21" s="154">
        <f t="shared" si="1"/>
        <v>0</v>
      </c>
      <c r="BE21" s="155">
        <f t="shared" si="1"/>
        <v>2600.000000000573</v>
      </c>
      <c r="BF21" s="212"/>
      <c r="BG21" s="212"/>
      <c r="BH21" s="212"/>
      <c r="BI21" s="212"/>
      <c r="BJ21" s="212"/>
      <c r="BK21" s="212"/>
      <c r="BL21" s="212"/>
      <c r="BM21" s="212"/>
      <c r="BN21" s="212"/>
      <c r="BO21" s="212"/>
      <c r="BP21" s="212"/>
      <c r="BQ21" s="212"/>
      <c r="BR21" s="212"/>
      <c r="BS21" s="212"/>
      <c r="BT21" s="212"/>
      <c r="BU21" s="212"/>
      <c r="BV21" s="212"/>
      <c r="BW21" s="212"/>
      <c r="BX21" s="212"/>
      <c r="BY21" s="212"/>
      <c r="BZ21" s="212"/>
      <c r="CA21" s="212"/>
      <c r="CB21" s="212"/>
      <c r="CC21" s="212"/>
      <c r="CD21" s="212"/>
      <c r="CE21" s="212"/>
      <c r="CF21" s="212"/>
      <c r="CG21" s="212"/>
      <c r="CH21" s="212"/>
      <c r="CI21" s="212"/>
      <c r="CJ21" s="212"/>
      <c r="CK21" s="212"/>
      <c r="CL21" s="212"/>
      <c r="CM21" s="212"/>
      <c r="CN21" s="212"/>
      <c r="CO21" s="212"/>
      <c r="CP21" s="212"/>
      <c r="CQ21" s="212"/>
      <c r="CR21" s="212"/>
      <c r="CS21" s="212"/>
      <c r="CT21" s="212"/>
      <c r="CU21" s="212"/>
      <c r="CV21" s="212"/>
      <c r="CW21" s="212"/>
      <c r="CX21" s="212"/>
      <c r="CY21" s="212"/>
      <c r="CZ21" s="212"/>
      <c r="DA21" s="212"/>
      <c r="DB21" s="212"/>
      <c r="DC21" s="212"/>
      <c r="DD21" s="212"/>
      <c r="DE21" s="212"/>
      <c r="DF21" s="212"/>
      <c r="DG21" s="212"/>
      <c r="DH21" s="212"/>
      <c r="DI21" s="212"/>
      <c r="DJ21" s="212"/>
      <c r="DK21" s="212"/>
      <c r="DL21" s="212"/>
      <c r="DM21" s="212"/>
      <c r="DN21" s="212"/>
      <c r="DO21" s="212"/>
      <c r="DP21" s="212"/>
      <c r="DQ21" s="212"/>
      <c r="DR21" s="212"/>
      <c r="DS21" s="212"/>
      <c r="DT21" s="212"/>
      <c r="DU21" s="212"/>
      <c r="DV21" s="212"/>
      <c r="DW21" s="212"/>
      <c r="DX21" s="212"/>
      <c r="DY21" s="212"/>
      <c r="DZ21" s="212"/>
      <c r="EA21" s="212"/>
      <c r="EB21" s="212"/>
      <c r="EC21" s="212"/>
      <c r="ED21" s="212"/>
      <c r="EE21" s="212"/>
      <c r="EF21" s="212"/>
      <c r="EG21" s="212"/>
      <c r="EH21" s="212"/>
      <c r="EI21" s="212"/>
      <c r="EJ21" s="212"/>
      <c r="EK21" s="212"/>
      <c r="EL21" s="212"/>
      <c r="EM21" s="212"/>
      <c r="EN21" s="212"/>
      <c r="EO21" s="212"/>
      <c r="EP21" s="212"/>
      <c r="EQ21" s="212"/>
      <c r="ER21" s="212"/>
      <c r="ES21" s="212"/>
      <c r="ET21" s="212"/>
      <c r="EU21" s="212"/>
      <c r="EV21" s="212"/>
      <c r="EW21" s="212"/>
      <c r="EX21" s="212"/>
      <c r="EY21" s="212"/>
      <c r="EZ21" s="212"/>
      <c r="FA21" s="212"/>
      <c r="FB21" s="212"/>
      <c r="FC21" s="212"/>
      <c r="FD21" s="212"/>
      <c r="FE21" s="212"/>
      <c r="FF21" s="212"/>
      <c r="FG21" s="212"/>
      <c r="FH21" s="212"/>
      <c r="FI21" s="212"/>
      <c r="FJ21" s="212"/>
      <c r="FK21" s="212"/>
      <c r="FL21" s="212"/>
      <c r="FM21" s="212"/>
      <c r="FN21" s="212"/>
      <c r="FO21" s="212"/>
      <c r="FP21" s="212"/>
      <c r="FQ21" s="212"/>
      <c r="FR21" s="212"/>
      <c r="FS21" s="212"/>
      <c r="FT21" s="212"/>
      <c r="FU21" s="212"/>
      <c r="FV21" s="212"/>
      <c r="FW21" s="212"/>
      <c r="FX21" s="212"/>
      <c r="FY21" s="212"/>
      <c r="FZ21" s="212"/>
      <c r="GA21" s="212"/>
      <c r="GB21" s="212"/>
      <c r="GC21" s="212"/>
      <c r="GD21" s="212"/>
      <c r="GE21" s="212"/>
      <c r="GF21" s="212"/>
      <c r="GG21" s="212"/>
      <c r="GH21" s="212"/>
      <c r="GI21" s="212"/>
      <c r="GJ21" s="212"/>
      <c r="GK21" s="212"/>
      <c r="GL21" s="212"/>
    </row>
    <row r="22" spans="1:194" s="84" customFormat="1" ht="18" customHeight="1">
      <c r="A22" s="195" t="s">
        <v>12</v>
      </c>
      <c r="B22" s="225">
        <v>0.16</v>
      </c>
      <c r="C22" s="225">
        <v>0.01</v>
      </c>
      <c r="D22" s="69">
        <f t="shared" si="2"/>
        <v>0</v>
      </c>
      <c r="E22" s="69">
        <f>(C22-C21)*D$6</f>
        <v>0</v>
      </c>
      <c r="F22" s="226">
        <v>0.84</v>
      </c>
      <c r="G22" s="225">
        <v>1.93</v>
      </c>
      <c r="H22" s="69">
        <f t="shared" si="3"/>
        <v>239.99999999999955</v>
      </c>
      <c r="I22" s="69">
        <f>(G22-G21)*H$6</f>
        <v>0</v>
      </c>
      <c r="J22" s="226">
        <v>3.14</v>
      </c>
      <c r="K22" s="226">
        <v>0.79</v>
      </c>
      <c r="L22" s="69">
        <f t="shared" si="4"/>
        <v>1280.0000000000011</v>
      </c>
      <c r="M22" s="69">
        <f>(K22-K21)*L$6</f>
        <v>240.00000000000023</v>
      </c>
      <c r="N22" s="226">
        <v>3.85</v>
      </c>
      <c r="O22" s="226">
        <v>0.99</v>
      </c>
      <c r="P22" s="69">
        <f t="shared" si="5"/>
        <v>1139.9999999999998</v>
      </c>
      <c r="Q22" s="69">
        <f>(O22-O21)*P$6</f>
        <v>300.0000000000003</v>
      </c>
      <c r="R22" s="226">
        <v>3.27</v>
      </c>
      <c r="S22" s="226">
        <v>0.7</v>
      </c>
      <c r="T22" s="69">
        <f t="shared" si="6"/>
        <v>1199.9999999999993</v>
      </c>
      <c r="U22" s="69">
        <f>(S22-S21)*T$6</f>
        <v>239.99999999999932</v>
      </c>
      <c r="V22" s="195" t="s">
        <v>12</v>
      </c>
      <c r="W22" s="226">
        <v>3.03</v>
      </c>
      <c r="X22" s="226">
        <v>0.87</v>
      </c>
      <c r="Y22" s="69">
        <f t="shared" si="7"/>
        <v>1199.9999999999993</v>
      </c>
      <c r="Z22" s="69">
        <f>(X22-X21)*Y$6</f>
        <v>400.00000000000034</v>
      </c>
      <c r="AA22" s="226">
        <v>3.02</v>
      </c>
      <c r="AB22" s="226">
        <v>0.84</v>
      </c>
      <c r="AC22" s="69">
        <f t="shared" si="8"/>
        <v>1080.000000000001</v>
      </c>
      <c r="AD22" s="69">
        <f t="shared" si="8"/>
        <v>239.99999999999955</v>
      </c>
      <c r="AE22" s="227">
        <v>549.54</v>
      </c>
      <c r="AF22" s="227">
        <v>316.26</v>
      </c>
      <c r="AG22" s="69">
        <f t="shared" si="9"/>
        <v>119.99999999989086</v>
      </c>
      <c r="AH22" s="69">
        <f t="shared" si="9"/>
        <v>59.99999999994543</v>
      </c>
      <c r="AI22" s="227">
        <v>1740.81</v>
      </c>
      <c r="AJ22" s="227">
        <v>625.39</v>
      </c>
      <c r="AK22" s="69">
        <f t="shared" si="10"/>
        <v>1260.0000000002183</v>
      </c>
      <c r="AL22" s="69">
        <f t="shared" si="10"/>
        <v>299.99999999972715</v>
      </c>
      <c r="AM22" s="227">
        <v>2408.06</v>
      </c>
      <c r="AN22" s="227">
        <v>661.52</v>
      </c>
      <c r="AO22" s="69">
        <f t="shared" si="11"/>
        <v>959.9999999991269</v>
      </c>
      <c r="AP22" s="69">
        <f t="shared" si="11"/>
        <v>179.9999999998363</v>
      </c>
      <c r="AQ22" s="195" t="s">
        <v>12</v>
      </c>
      <c r="AR22" s="227">
        <v>2147.09</v>
      </c>
      <c r="AS22" s="227">
        <v>685.13</v>
      </c>
      <c r="AT22" s="69">
        <f t="shared" si="12"/>
        <v>1760.0000000020373</v>
      </c>
      <c r="AU22" s="69">
        <f>(AS22-AS21)*AT$6</f>
        <v>399.9999999996362</v>
      </c>
      <c r="AV22" s="227">
        <v>1109.56</v>
      </c>
      <c r="AW22" s="227">
        <v>465.75</v>
      </c>
      <c r="AX22" s="69">
        <f t="shared" si="13"/>
        <v>539.9999999995089</v>
      </c>
      <c r="AY22" s="69">
        <f>(AW22-AW21)*AX$6</f>
        <v>119.99999999989086</v>
      </c>
      <c r="AZ22" s="253">
        <v>0</v>
      </c>
      <c r="BA22" s="227">
        <v>0</v>
      </c>
      <c r="BB22" s="153">
        <f>(AZ22-AZ21)*BB$6</f>
        <v>0</v>
      </c>
      <c r="BC22" s="69">
        <f>(BA22-BA21)*BB$6</f>
        <v>0</v>
      </c>
      <c r="BD22" s="154">
        <f t="shared" si="1"/>
        <v>10780.000000000782</v>
      </c>
      <c r="BE22" s="155">
        <f t="shared" si="1"/>
        <v>2479.9999999990355</v>
      </c>
      <c r="BF22" s="212"/>
      <c r="BG22" s="212"/>
      <c r="BH22" s="212"/>
      <c r="BI22" s="212"/>
      <c r="BJ22" s="212"/>
      <c r="BK22" s="212"/>
      <c r="BL22" s="212"/>
      <c r="BM22" s="212"/>
      <c r="BN22" s="212"/>
      <c r="BO22" s="212"/>
      <c r="BP22" s="212"/>
      <c r="BQ22" s="212"/>
      <c r="BR22" s="212"/>
      <c r="BS22" s="212"/>
      <c r="BT22" s="212"/>
      <c r="BU22" s="212"/>
      <c r="BV22" s="212"/>
      <c r="BW22" s="212"/>
      <c r="BX22" s="212"/>
      <c r="BY22" s="212"/>
      <c r="BZ22" s="212"/>
      <c r="CA22" s="212"/>
      <c r="CB22" s="212"/>
      <c r="CC22" s="212"/>
      <c r="CD22" s="212"/>
      <c r="CE22" s="212"/>
      <c r="CF22" s="212"/>
      <c r="CG22" s="212"/>
      <c r="CH22" s="212"/>
      <c r="CI22" s="212"/>
      <c r="CJ22" s="212"/>
      <c r="CK22" s="212"/>
      <c r="CL22" s="212"/>
      <c r="CM22" s="212"/>
      <c r="CN22" s="212"/>
      <c r="CO22" s="212"/>
      <c r="CP22" s="212"/>
      <c r="CQ22" s="212"/>
      <c r="CR22" s="212"/>
      <c r="CS22" s="212"/>
      <c r="CT22" s="212"/>
      <c r="CU22" s="212"/>
      <c r="CV22" s="212"/>
      <c r="CW22" s="212"/>
      <c r="CX22" s="212"/>
      <c r="CY22" s="212"/>
      <c r="CZ22" s="212"/>
      <c r="DA22" s="212"/>
      <c r="DB22" s="212"/>
      <c r="DC22" s="212"/>
      <c r="DD22" s="212"/>
      <c r="DE22" s="212"/>
      <c r="DF22" s="212"/>
      <c r="DG22" s="212"/>
      <c r="DH22" s="212"/>
      <c r="DI22" s="212"/>
      <c r="DJ22" s="212"/>
      <c r="DK22" s="212"/>
      <c r="DL22" s="212"/>
      <c r="DM22" s="212"/>
      <c r="DN22" s="212"/>
      <c r="DO22" s="212"/>
      <c r="DP22" s="212"/>
      <c r="DQ22" s="212"/>
      <c r="DR22" s="212"/>
      <c r="DS22" s="212"/>
      <c r="DT22" s="212"/>
      <c r="DU22" s="212"/>
      <c r="DV22" s="212"/>
      <c r="DW22" s="212"/>
      <c r="DX22" s="212"/>
      <c r="DY22" s="212"/>
      <c r="DZ22" s="212"/>
      <c r="EA22" s="212"/>
      <c r="EB22" s="212"/>
      <c r="EC22" s="212"/>
      <c r="ED22" s="212"/>
      <c r="EE22" s="212"/>
      <c r="EF22" s="212"/>
      <c r="EG22" s="212"/>
      <c r="EH22" s="212"/>
      <c r="EI22" s="212"/>
      <c r="EJ22" s="212"/>
      <c r="EK22" s="212"/>
      <c r="EL22" s="212"/>
      <c r="EM22" s="212"/>
      <c r="EN22" s="212"/>
      <c r="EO22" s="212"/>
      <c r="EP22" s="212"/>
      <c r="EQ22" s="212"/>
      <c r="ER22" s="212"/>
      <c r="ES22" s="212"/>
      <c r="ET22" s="212"/>
      <c r="EU22" s="212"/>
      <c r="EV22" s="212"/>
      <c r="EW22" s="212"/>
      <c r="EX22" s="212"/>
      <c r="EY22" s="212"/>
      <c r="EZ22" s="212"/>
      <c r="FA22" s="212"/>
      <c r="FB22" s="212"/>
      <c r="FC22" s="212"/>
      <c r="FD22" s="212"/>
      <c r="FE22" s="212"/>
      <c r="FF22" s="212"/>
      <c r="FG22" s="212"/>
      <c r="FH22" s="212"/>
      <c r="FI22" s="212"/>
      <c r="FJ22" s="212"/>
      <c r="FK22" s="212"/>
      <c r="FL22" s="212"/>
      <c r="FM22" s="212"/>
      <c r="FN22" s="212"/>
      <c r="FO22" s="212"/>
      <c r="FP22" s="212"/>
      <c r="FQ22" s="212"/>
      <c r="FR22" s="212"/>
      <c r="FS22" s="212"/>
      <c r="FT22" s="212"/>
      <c r="FU22" s="212"/>
      <c r="FV22" s="212"/>
      <c r="FW22" s="212"/>
      <c r="FX22" s="212"/>
      <c r="FY22" s="212"/>
      <c r="FZ22" s="212"/>
      <c r="GA22" s="212"/>
      <c r="GB22" s="212"/>
      <c r="GC22" s="212"/>
      <c r="GD22" s="212"/>
      <c r="GE22" s="212"/>
      <c r="GF22" s="212"/>
      <c r="GG22" s="212"/>
      <c r="GH22" s="212"/>
      <c r="GI22" s="212"/>
      <c r="GJ22" s="212"/>
      <c r="GK22" s="212"/>
      <c r="GL22" s="212"/>
    </row>
    <row r="23" spans="1:194" s="84" customFormat="1" ht="18" customHeight="1">
      <c r="A23" s="195" t="s">
        <v>13</v>
      </c>
      <c r="B23" s="225">
        <v>0.17</v>
      </c>
      <c r="C23" s="225">
        <v>0.02</v>
      </c>
      <c r="D23" s="69">
        <f t="shared" si="2"/>
        <v>60.00000000000006</v>
      </c>
      <c r="E23" s="69">
        <f>(C23-C22)*D$6</f>
        <v>60</v>
      </c>
      <c r="F23" s="226">
        <v>0.89</v>
      </c>
      <c r="G23" s="225">
        <v>1.93</v>
      </c>
      <c r="H23" s="69">
        <f t="shared" si="3"/>
        <v>300.0000000000003</v>
      </c>
      <c r="I23" s="69">
        <f>(G23-G22)*H$6</f>
        <v>0</v>
      </c>
      <c r="J23" s="226">
        <v>3.29</v>
      </c>
      <c r="K23" s="226">
        <v>0.83</v>
      </c>
      <c r="L23" s="69">
        <f t="shared" si="4"/>
        <v>1199.9999999999993</v>
      </c>
      <c r="M23" s="69">
        <f>(K23-K22)*L$6</f>
        <v>319.9999999999994</v>
      </c>
      <c r="N23" s="226">
        <v>4.05</v>
      </c>
      <c r="O23" s="226">
        <v>1.04</v>
      </c>
      <c r="P23" s="69">
        <f t="shared" si="5"/>
        <v>1199.9999999999984</v>
      </c>
      <c r="Q23" s="69">
        <f>(O23-O22)*P$6</f>
        <v>300.0000000000003</v>
      </c>
      <c r="R23" s="226">
        <v>3.45</v>
      </c>
      <c r="S23" s="226">
        <v>0.74</v>
      </c>
      <c r="T23" s="69">
        <f t="shared" si="6"/>
        <v>1440.0000000000014</v>
      </c>
      <c r="U23" s="69">
        <f>(S23-S22)*T$6</f>
        <v>320.0000000000003</v>
      </c>
      <c r="V23" s="195" t="s">
        <v>13</v>
      </c>
      <c r="W23" s="226">
        <v>3.2</v>
      </c>
      <c r="X23" s="226">
        <v>0.91</v>
      </c>
      <c r="Y23" s="69">
        <f t="shared" si="7"/>
        <v>1360.000000000003</v>
      </c>
      <c r="Z23" s="69">
        <f>(X23-X22)*Y$6</f>
        <v>320.0000000000003</v>
      </c>
      <c r="AA23" s="226">
        <v>3.2</v>
      </c>
      <c r="AB23" s="226">
        <v>0.88</v>
      </c>
      <c r="AC23" s="69">
        <f t="shared" si="8"/>
        <v>1080.000000000001</v>
      </c>
      <c r="AD23" s="69">
        <f t="shared" si="8"/>
        <v>240.00000000000023</v>
      </c>
      <c r="AE23" s="227">
        <v>549.55</v>
      </c>
      <c r="AF23" s="227">
        <v>316.27</v>
      </c>
      <c r="AG23" s="69">
        <f t="shared" si="9"/>
        <v>59.99999999994543</v>
      </c>
      <c r="AH23" s="69">
        <f t="shared" si="9"/>
        <v>59.99999999994543</v>
      </c>
      <c r="AI23" s="227">
        <v>1741.02</v>
      </c>
      <c r="AJ23" s="227">
        <v>625.44</v>
      </c>
      <c r="AK23" s="69">
        <f t="shared" si="10"/>
        <v>1260.0000000002183</v>
      </c>
      <c r="AL23" s="69">
        <f t="shared" si="10"/>
        <v>300.0000000004093</v>
      </c>
      <c r="AM23" s="227">
        <v>2408.24</v>
      </c>
      <c r="AN23" s="227">
        <v>661.55</v>
      </c>
      <c r="AO23" s="69">
        <f t="shared" si="11"/>
        <v>1079.9999999990177</v>
      </c>
      <c r="AP23" s="69">
        <f t="shared" si="11"/>
        <v>179.9999999998363</v>
      </c>
      <c r="AQ23" s="195" t="s">
        <v>13</v>
      </c>
      <c r="AR23" s="227">
        <v>2147.32</v>
      </c>
      <c r="AS23" s="227">
        <v>685.18</v>
      </c>
      <c r="AT23" s="69">
        <f t="shared" si="12"/>
        <v>1840.0000000001455</v>
      </c>
      <c r="AU23" s="69">
        <f>(AS23-AS22)*AT$6</f>
        <v>399.9999999996362</v>
      </c>
      <c r="AV23" s="227">
        <v>1109.64</v>
      </c>
      <c r="AW23" s="227">
        <v>465.76</v>
      </c>
      <c r="AX23" s="69">
        <f t="shared" si="13"/>
        <v>480.0000000009277</v>
      </c>
      <c r="AY23" s="69">
        <f>(AW23-AW22)*AX$6</f>
        <v>59.99999999994543</v>
      </c>
      <c r="AZ23" s="253">
        <v>0</v>
      </c>
      <c r="BA23" s="227">
        <v>0</v>
      </c>
      <c r="BB23" s="153">
        <f>(AZ23-AZ22)*BB$6</f>
        <v>0</v>
      </c>
      <c r="BC23" s="69">
        <f>(BA23-BA22)*BB$6</f>
        <v>0</v>
      </c>
      <c r="BD23" s="154">
        <f t="shared" si="1"/>
        <v>11360.000000000258</v>
      </c>
      <c r="BE23" s="155">
        <f t="shared" si="1"/>
        <v>2559.999999999773</v>
      </c>
      <c r="BF23" s="212"/>
      <c r="BG23" s="212"/>
      <c r="BH23" s="212"/>
      <c r="BI23" s="212"/>
      <c r="BJ23" s="212"/>
      <c r="BK23" s="212"/>
      <c r="BL23" s="212"/>
      <c r="BM23" s="212"/>
      <c r="BN23" s="212"/>
      <c r="BO23" s="212"/>
      <c r="BP23" s="212"/>
      <c r="BQ23" s="212"/>
      <c r="BR23" s="212"/>
      <c r="BS23" s="212"/>
      <c r="BT23" s="212"/>
      <c r="BU23" s="212"/>
      <c r="BV23" s="212"/>
      <c r="BW23" s="212"/>
      <c r="BX23" s="212"/>
      <c r="BY23" s="212"/>
      <c r="BZ23" s="212"/>
      <c r="CA23" s="212"/>
      <c r="CB23" s="212"/>
      <c r="CC23" s="212"/>
      <c r="CD23" s="212"/>
      <c r="CE23" s="212"/>
      <c r="CF23" s="212"/>
      <c r="CG23" s="212"/>
      <c r="CH23" s="212"/>
      <c r="CI23" s="212"/>
      <c r="CJ23" s="212"/>
      <c r="CK23" s="212"/>
      <c r="CL23" s="212"/>
      <c r="CM23" s="212"/>
      <c r="CN23" s="212"/>
      <c r="CO23" s="212"/>
      <c r="CP23" s="212"/>
      <c r="CQ23" s="212"/>
      <c r="CR23" s="212"/>
      <c r="CS23" s="212"/>
      <c r="CT23" s="212"/>
      <c r="CU23" s="212"/>
      <c r="CV23" s="212"/>
      <c r="CW23" s="212"/>
      <c r="CX23" s="212"/>
      <c r="CY23" s="212"/>
      <c r="CZ23" s="212"/>
      <c r="DA23" s="212"/>
      <c r="DB23" s="212"/>
      <c r="DC23" s="212"/>
      <c r="DD23" s="212"/>
      <c r="DE23" s="212"/>
      <c r="DF23" s="212"/>
      <c r="DG23" s="212"/>
      <c r="DH23" s="212"/>
      <c r="DI23" s="212"/>
      <c r="DJ23" s="212"/>
      <c r="DK23" s="212"/>
      <c r="DL23" s="212"/>
      <c r="DM23" s="212"/>
      <c r="DN23" s="212"/>
      <c r="DO23" s="212"/>
      <c r="DP23" s="212"/>
      <c r="DQ23" s="212"/>
      <c r="DR23" s="212"/>
      <c r="DS23" s="212"/>
      <c r="DT23" s="212"/>
      <c r="DU23" s="212"/>
      <c r="DV23" s="212"/>
      <c r="DW23" s="212"/>
      <c r="DX23" s="212"/>
      <c r="DY23" s="212"/>
      <c r="DZ23" s="212"/>
      <c r="EA23" s="212"/>
      <c r="EB23" s="212"/>
      <c r="EC23" s="212"/>
      <c r="ED23" s="212"/>
      <c r="EE23" s="212"/>
      <c r="EF23" s="212"/>
      <c r="EG23" s="212"/>
      <c r="EH23" s="212"/>
      <c r="EI23" s="212"/>
      <c r="EJ23" s="212"/>
      <c r="EK23" s="212"/>
      <c r="EL23" s="212"/>
      <c r="EM23" s="212"/>
      <c r="EN23" s="212"/>
      <c r="EO23" s="212"/>
      <c r="EP23" s="212"/>
      <c r="EQ23" s="212"/>
      <c r="ER23" s="212"/>
      <c r="ES23" s="212"/>
      <c r="ET23" s="212"/>
      <c r="EU23" s="212"/>
      <c r="EV23" s="212"/>
      <c r="EW23" s="212"/>
      <c r="EX23" s="212"/>
      <c r="EY23" s="212"/>
      <c r="EZ23" s="212"/>
      <c r="FA23" s="212"/>
      <c r="FB23" s="212"/>
      <c r="FC23" s="212"/>
      <c r="FD23" s="212"/>
      <c r="FE23" s="212"/>
      <c r="FF23" s="212"/>
      <c r="FG23" s="212"/>
      <c r="FH23" s="212"/>
      <c r="FI23" s="212"/>
      <c r="FJ23" s="212"/>
      <c r="FK23" s="212"/>
      <c r="FL23" s="212"/>
      <c r="FM23" s="212"/>
      <c r="FN23" s="212"/>
      <c r="FO23" s="212"/>
      <c r="FP23" s="212"/>
      <c r="FQ23" s="212"/>
      <c r="FR23" s="212"/>
      <c r="FS23" s="212"/>
      <c r="FT23" s="212"/>
      <c r="FU23" s="212"/>
      <c r="FV23" s="212"/>
      <c r="FW23" s="212"/>
      <c r="FX23" s="212"/>
      <c r="FY23" s="212"/>
      <c r="FZ23" s="212"/>
      <c r="GA23" s="212"/>
      <c r="GB23" s="212"/>
      <c r="GC23" s="212"/>
      <c r="GD23" s="212"/>
      <c r="GE23" s="212"/>
      <c r="GF23" s="212"/>
      <c r="GG23" s="212"/>
      <c r="GH23" s="212"/>
      <c r="GI23" s="212"/>
      <c r="GJ23" s="212"/>
      <c r="GK23" s="212"/>
      <c r="GL23" s="212"/>
    </row>
    <row r="24" spans="1:194" s="84" customFormat="1" ht="18" customHeight="1">
      <c r="A24" s="195" t="s">
        <v>14</v>
      </c>
      <c r="B24" s="225">
        <v>0.18</v>
      </c>
      <c r="C24" s="225">
        <v>0.02</v>
      </c>
      <c r="D24" s="69">
        <f t="shared" si="2"/>
        <v>59.999999999999886</v>
      </c>
      <c r="E24" s="69">
        <f>(C24-C23)*D$6</f>
        <v>0</v>
      </c>
      <c r="F24" s="226">
        <v>0.97</v>
      </c>
      <c r="G24" s="225">
        <v>1.94</v>
      </c>
      <c r="H24" s="69">
        <f t="shared" si="3"/>
        <v>479.9999999999998</v>
      </c>
      <c r="I24" s="69">
        <f>(G24-G23)*H$6</f>
        <v>60.00000000000006</v>
      </c>
      <c r="J24" s="226">
        <v>3.45</v>
      </c>
      <c r="K24" s="226">
        <v>0.87</v>
      </c>
      <c r="L24" s="69">
        <f t="shared" si="4"/>
        <v>1280.0000000000011</v>
      </c>
      <c r="M24" s="69">
        <f>(K24-K23)*L$6</f>
        <v>320.0000000000003</v>
      </c>
      <c r="N24" s="226">
        <v>4.24</v>
      </c>
      <c r="O24" s="226">
        <v>1.08</v>
      </c>
      <c r="P24" s="69">
        <f t="shared" si="5"/>
        <v>1140.0000000000023</v>
      </c>
      <c r="Q24" s="69">
        <f>(O24-O23)*P$6</f>
        <v>240.00000000000023</v>
      </c>
      <c r="R24" s="226">
        <v>3.62</v>
      </c>
      <c r="S24" s="226">
        <v>0.77</v>
      </c>
      <c r="T24" s="69">
        <f t="shared" si="6"/>
        <v>1359.9999999999995</v>
      </c>
      <c r="U24" s="69">
        <f>(S24-S23)*T$6</f>
        <v>240.00000000000023</v>
      </c>
      <c r="V24" s="195" t="s">
        <v>14</v>
      </c>
      <c r="W24" s="226">
        <v>3.38</v>
      </c>
      <c r="X24" s="226">
        <v>0.95</v>
      </c>
      <c r="Y24" s="69">
        <f t="shared" si="7"/>
        <v>1439.9999999999977</v>
      </c>
      <c r="Z24" s="69">
        <f>(X24-X23)*Y$6</f>
        <v>319.9999999999994</v>
      </c>
      <c r="AA24" s="226">
        <v>3.36</v>
      </c>
      <c r="AB24" s="226">
        <v>0.92</v>
      </c>
      <c r="AC24" s="69">
        <f t="shared" si="8"/>
        <v>959.9999999999982</v>
      </c>
      <c r="AD24" s="69">
        <f t="shared" si="8"/>
        <v>240.00000000000023</v>
      </c>
      <c r="AE24" s="227">
        <v>549.57</v>
      </c>
      <c r="AF24" s="227">
        <v>316.28</v>
      </c>
      <c r="AG24" s="69">
        <f t="shared" si="9"/>
        <v>120.00000000057298</v>
      </c>
      <c r="AH24" s="69">
        <f t="shared" si="9"/>
        <v>59.99999999994543</v>
      </c>
      <c r="AI24" s="227">
        <v>1741.23</v>
      </c>
      <c r="AJ24" s="227">
        <v>625.49</v>
      </c>
      <c r="AK24" s="69">
        <f t="shared" si="10"/>
        <v>1260.0000000002183</v>
      </c>
      <c r="AL24" s="69">
        <f t="shared" si="10"/>
        <v>299.99999999972715</v>
      </c>
      <c r="AM24" s="227">
        <v>2408.42</v>
      </c>
      <c r="AN24" s="227">
        <v>661.58</v>
      </c>
      <c r="AO24" s="69">
        <f t="shared" si="11"/>
        <v>1080.0000000017462</v>
      </c>
      <c r="AP24" s="69">
        <f t="shared" si="11"/>
        <v>180.0000000005184</v>
      </c>
      <c r="AQ24" s="195" t="s">
        <v>14</v>
      </c>
      <c r="AR24" s="227">
        <v>2147.54</v>
      </c>
      <c r="AS24" s="227">
        <v>685.23</v>
      </c>
      <c r="AT24" s="69">
        <f t="shared" si="12"/>
        <v>1759.9999999983993</v>
      </c>
      <c r="AU24" s="69">
        <f>(AS24-AS23)*AT$6</f>
        <v>400.0000000005457</v>
      </c>
      <c r="AV24" s="227">
        <v>1109.73</v>
      </c>
      <c r="AW24" s="227">
        <v>465.79</v>
      </c>
      <c r="AX24" s="69">
        <f t="shared" si="13"/>
        <v>539.9999999995089</v>
      </c>
      <c r="AY24" s="69">
        <f>(AW24-AW23)*AX$6</f>
        <v>180.00000000017735</v>
      </c>
      <c r="AZ24" s="253">
        <v>0</v>
      </c>
      <c r="BA24" s="227">
        <v>0</v>
      </c>
      <c r="BB24" s="153">
        <f>(AZ24-AZ23)*BB$6</f>
        <v>0</v>
      </c>
      <c r="BC24" s="69">
        <f>(BA24-BA23)*BB$6</f>
        <v>0</v>
      </c>
      <c r="BD24" s="154">
        <f t="shared" si="1"/>
        <v>11480.000000000444</v>
      </c>
      <c r="BE24" s="155">
        <f t="shared" si="1"/>
        <v>2540.0000000009145</v>
      </c>
      <c r="BF24" s="212"/>
      <c r="BG24" s="212"/>
      <c r="BH24" s="212"/>
      <c r="BI24" s="212"/>
      <c r="BJ24" s="212"/>
      <c r="BK24" s="212"/>
      <c r="BL24" s="212"/>
      <c r="BM24" s="212"/>
      <c r="BN24" s="212"/>
      <c r="BO24" s="212"/>
      <c r="BP24" s="212"/>
      <c r="BQ24" s="212"/>
      <c r="BR24" s="212"/>
      <c r="BS24" s="212"/>
      <c r="BT24" s="212"/>
      <c r="BU24" s="212"/>
      <c r="BV24" s="212"/>
      <c r="BW24" s="212"/>
      <c r="BX24" s="212"/>
      <c r="BY24" s="212"/>
      <c r="BZ24" s="212"/>
      <c r="CA24" s="212"/>
      <c r="CB24" s="212"/>
      <c r="CC24" s="212"/>
      <c r="CD24" s="212"/>
      <c r="CE24" s="212"/>
      <c r="CF24" s="212"/>
      <c r="CG24" s="212"/>
      <c r="CH24" s="212"/>
      <c r="CI24" s="212"/>
      <c r="CJ24" s="212"/>
      <c r="CK24" s="212"/>
      <c r="CL24" s="212"/>
      <c r="CM24" s="212"/>
      <c r="CN24" s="212"/>
      <c r="CO24" s="212"/>
      <c r="CP24" s="212"/>
      <c r="CQ24" s="212"/>
      <c r="CR24" s="212"/>
      <c r="CS24" s="212"/>
      <c r="CT24" s="212"/>
      <c r="CU24" s="212"/>
      <c r="CV24" s="212"/>
      <c r="CW24" s="212"/>
      <c r="CX24" s="212"/>
      <c r="CY24" s="212"/>
      <c r="CZ24" s="212"/>
      <c r="DA24" s="212"/>
      <c r="DB24" s="212"/>
      <c r="DC24" s="212"/>
      <c r="DD24" s="212"/>
      <c r="DE24" s="212"/>
      <c r="DF24" s="212"/>
      <c r="DG24" s="212"/>
      <c r="DH24" s="212"/>
      <c r="DI24" s="212"/>
      <c r="DJ24" s="212"/>
      <c r="DK24" s="212"/>
      <c r="DL24" s="212"/>
      <c r="DM24" s="212"/>
      <c r="DN24" s="212"/>
      <c r="DO24" s="212"/>
      <c r="DP24" s="212"/>
      <c r="DQ24" s="212"/>
      <c r="DR24" s="212"/>
      <c r="DS24" s="212"/>
      <c r="DT24" s="212"/>
      <c r="DU24" s="212"/>
      <c r="DV24" s="212"/>
      <c r="DW24" s="212"/>
      <c r="DX24" s="212"/>
      <c r="DY24" s="212"/>
      <c r="DZ24" s="212"/>
      <c r="EA24" s="212"/>
      <c r="EB24" s="212"/>
      <c r="EC24" s="212"/>
      <c r="ED24" s="212"/>
      <c r="EE24" s="212"/>
      <c r="EF24" s="212"/>
      <c r="EG24" s="212"/>
      <c r="EH24" s="212"/>
      <c r="EI24" s="212"/>
      <c r="EJ24" s="212"/>
      <c r="EK24" s="212"/>
      <c r="EL24" s="212"/>
      <c r="EM24" s="212"/>
      <c r="EN24" s="212"/>
      <c r="EO24" s="212"/>
      <c r="EP24" s="212"/>
      <c r="EQ24" s="212"/>
      <c r="ER24" s="212"/>
      <c r="ES24" s="212"/>
      <c r="ET24" s="212"/>
      <c r="EU24" s="212"/>
      <c r="EV24" s="212"/>
      <c r="EW24" s="212"/>
      <c r="EX24" s="212"/>
      <c r="EY24" s="212"/>
      <c r="EZ24" s="212"/>
      <c r="FA24" s="212"/>
      <c r="FB24" s="212"/>
      <c r="FC24" s="212"/>
      <c r="FD24" s="212"/>
      <c r="FE24" s="212"/>
      <c r="FF24" s="212"/>
      <c r="FG24" s="212"/>
      <c r="FH24" s="212"/>
      <c r="FI24" s="212"/>
      <c r="FJ24" s="212"/>
      <c r="FK24" s="212"/>
      <c r="FL24" s="212"/>
      <c r="FM24" s="212"/>
      <c r="FN24" s="212"/>
      <c r="FO24" s="212"/>
      <c r="FP24" s="212"/>
      <c r="FQ24" s="212"/>
      <c r="FR24" s="212"/>
      <c r="FS24" s="212"/>
      <c r="FT24" s="212"/>
      <c r="FU24" s="212"/>
      <c r="FV24" s="212"/>
      <c r="FW24" s="212"/>
      <c r="FX24" s="212"/>
      <c r="FY24" s="212"/>
      <c r="FZ24" s="212"/>
      <c r="GA24" s="212"/>
      <c r="GB24" s="212"/>
      <c r="GC24" s="212"/>
      <c r="GD24" s="212"/>
      <c r="GE24" s="212"/>
      <c r="GF24" s="212"/>
      <c r="GG24" s="212"/>
      <c r="GH24" s="212"/>
      <c r="GI24" s="212"/>
      <c r="GJ24" s="212"/>
      <c r="GK24" s="212"/>
      <c r="GL24" s="212"/>
    </row>
    <row r="25" spans="1:194" s="84" customFormat="1" ht="18" customHeight="1">
      <c r="A25" s="195" t="s">
        <v>15</v>
      </c>
      <c r="B25" s="222">
        <v>0.19</v>
      </c>
      <c r="C25" s="222">
        <v>0.02</v>
      </c>
      <c r="D25" s="69">
        <f t="shared" si="2"/>
        <v>60.00000000000006</v>
      </c>
      <c r="E25" s="69">
        <f>(C25-C24)*D$6</f>
        <v>0</v>
      </c>
      <c r="F25" s="223">
        <v>1.04</v>
      </c>
      <c r="G25" s="222">
        <v>1.94</v>
      </c>
      <c r="H25" s="69">
        <f t="shared" si="3"/>
        <v>420.0000000000004</v>
      </c>
      <c r="I25" s="69">
        <f>(G25-G24)*H$6</f>
        <v>0</v>
      </c>
      <c r="J25" s="223">
        <v>3.61</v>
      </c>
      <c r="K25" s="223">
        <v>0.9</v>
      </c>
      <c r="L25" s="69">
        <f t="shared" si="4"/>
        <v>1279.9999999999975</v>
      </c>
      <c r="M25" s="69">
        <f>(K25-K24)*L$6</f>
        <v>240.00000000000023</v>
      </c>
      <c r="N25" s="223">
        <v>4.44</v>
      </c>
      <c r="O25" s="223">
        <v>1.12</v>
      </c>
      <c r="P25" s="69">
        <f t="shared" si="5"/>
        <v>1200.0000000000011</v>
      </c>
      <c r="Q25" s="69">
        <f>(O25-O24)*P$6</f>
        <v>240.00000000000023</v>
      </c>
      <c r="R25" s="223">
        <v>3.8</v>
      </c>
      <c r="S25" s="223">
        <v>0.8</v>
      </c>
      <c r="T25" s="69">
        <f t="shared" si="6"/>
        <v>1439.9999999999977</v>
      </c>
      <c r="U25" s="69">
        <f>(S25-S24)*T$6</f>
        <v>240.00000000000023</v>
      </c>
      <c r="V25" s="195" t="s">
        <v>15</v>
      </c>
      <c r="W25" s="223">
        <v>3.58</v>
      </c>
      <c r="X25" s="223">
        <v>0.99</v>
      </c>
      <c r="Y25" s="69">
        <f t="shared" si="7"/>
        <v>1600.0000000000014</v>
      </c>
      <c r="Z25" s="69">
        <f>(X25-X24)*Y$6</f>
        <v>320.0000000000003</v>
      </c>
      <c r="AA25" s="223">
        <v>3.52</v>
      </c>
      <c r="AB25" s="223">
        <v>0.96</v>
      </c>
      <c r="AC25" s="69">
        <f t="shared" si="8"/>
        <v>960.0000000000009</v>
      </c>
      <c r="AD25" s="69">
        <f t="shared" si="8"/>
        <v>239.99999999999955</v>
      </c>
      <c r="AE25" s="224">
        <v>549.58</v>
      </c>
      <c r="AF25" s="224">
        <v>316.28</v>
      </c>
      <c r="AG25" s="69">
        <f t="shared" si="9"/>
        <v>59.99999999994543</v>
      </c>
      <c r="AH25" s="69">
        <f t="shared" si="9"/>
        <v>0</v>
      </c>
      <c r="AI25" s="224">
        <v>1741.42</v>
      </c>
      <c r="AJ25" s="224">
        <v>625.53</v>
      </c>
      <c r="AK25" s="69">
        <f t="shared" si="10"/>
        <v>1140.0000000003274</v>
      </c>
      <c r="AL25" s="69">
        <f t="shared" si="10"/>
        <v>239.99999999978172</v>
      </c>
      <c r="AM25" s="224">
        <v>2408.59</v>
      </c>
      <c r="AN25" s="224">
        <v>661.61</v>
      </c>
      <c r="AO25" s="69">
        <f t="shared" si="11"/>
        <v>1020.0000000004366</v>
      </c>
      <c r="AP25" s="69">
        <f t="shared" si="11"/>
        <v>179.9999999998363</v>
      </c>
      <c r="AQ25" s="195" t="s">
        <v>15</v>
      </c>
      <c r="AR25" s="224">
        <v>2147.77</v>
      </c>
      <c r="AS25" s="224">
        <v>685.28</v>
      </c>
      <c r="AT25" s="69">
        <f t="shared" si="12"/>
        <v>1840.0000000001455</v>
      </c>
      <c r="AU25" s="69">
        <f>(AS25-AS24)*AT$6</f>
        <v>399.9999999996362</v>
      </c>
      <c r="AV25" s="224">
        <v>1109.8</v>
      </c>
      <c r="AW25" s="224">
        <v>465.82</v>
      </c>
      <c r="AX25" s="69">
        <f t="shared" si="13"/>
        <v>419.999999999618</v>
      </c>
      <c r="AY25" s="69">
        <f>(AW25-AW24)*AX$6</f>
        <v>179.9999999998363</v>
      </c>
      <c r="AZ25" s="252">
        <v>0</v>
      </c>
      <c r="BA25" s="224">
        <v>0</v>
      </c>
      <c r="BB25" s="153">
        <f>(AZ25-AZ24)*BB$6</f>
        <v>0</v>
      </c>
      <c r="BC25" s="69">
        <f>(BA25-BA24)*BB$6</f>
        <v>0</v>
      </c>
      <c r="BD25" s="154">
        <f t="shared" si="1"/>
        <v>11440.000000000473</v>
      </c>
      <c r="BE25" s="155">
        <f t="shared" si="1"/>
        <v>2279.999999999091</v>
      </c>
      <c r="BF25" s="212"/>
      <c r="BG25" s="212"/>
      <c r="BH25" s="212"/>
      <c r="BI25" s="212"/>
      <c r="BJ25" s="212"/>
      <c r="BK25" s="212"/>
      <c r="BL25" s="212"/>
      <c r="BM25" s="212"/>
      <c r="BN25" s="212"/>
      <c r="BO25" s="212"/>
      <c r="BP25" s="212"/>
      <c r="BQ25" s="212"/>
      <c r="BR25" s="212"/>
      <c r="BS25" s="212"/>
      <c r="BT25" s="212"/>
      <c r="BU25" s="212"/>
      <c r="BV25" s="212"/>
      <c r="BW25" s="212"/>
      <c r="BX25" s="212"/>
      <c r="BY25" s="212"/>
      <c r="BZ25" s="212"/>
      <c r="CA25" s="212"/>
      <c r="CB25" s="212"/>
      <c r="CC25" s="212"/>
      <c r="CD25" s="212"/>
      <c r="CE25" s="212"/>
      <c r="CF25" s="212"/>
      <c r="CG25" s="212"/>
      <c r="CH25" s="212"/>
      <c r="CI25" s="212"/>
      <c r="CJ25" s="212"/>
      <c r="CK25" s="212"/>
      <c r="CL25" s="212"/>
      <c r="CM25" s="212"/>
      <c r="CN25" s="212"/>
      <c r="CO25" s="212"/>
      <c r="CP25" s="212"/>
      <c r="CQ25" s="212"/>
      <c r="CR25" s="212"/>
      <c r="CS25" s="212"/>
      <c r="CT25" s="212"/>
      <c r="CU25" s="212"/>
      <c r="CV25" s="212"/>
      <c r="CW25" s="212"/>
      <c r="CX25" s="212"/>
      <c r="CY25" s="212"/>
      <c r="CZ25" s="212"/>
      <c r="DA25" s="212"/>
      <c r="DB25" s="212"/>
      <c r="DC25" s="212"/>
      <c r="DD25" s="212"/>
      <c r="DE25" s="212"/>
      <c r="DF25" s="212"/>
      <c r="DG25" s="212"/>
      <c r="DH25" s="212"/>
      <c r="DI25" s="212"/>
      <c r="DJ25" s="212"/>
      <c r="DK25" s="212"/>
      <c r="DL25" s="212"/>
      <c r="DM25" s="212"/>
      <c r="DN25" s="212"/>
      <c r="DO25" s="212"/>
      <c r="DP25" s="212"/>
      <c r="DQ25" s="212"/>
      <c r="DR25" s="212"/>
      <c r="DS25" s="212"/>
      <c r="DT25" s="212"/>
      <c r="DU25" s="212"/>
      <c r="DV25" s="212"/>
      <c r="DW25" s="212"/>
      <c r="DX25" s="212"/>
      <c r="DY25" s="212"/>
      <c r="DZ25" s="212"/>
      <c r="EA25" s="212"/>
      <c r="EB25" s="212"/>
      <c r="EC25" s="212"/>
      <c r="ED25" s="212"/>
      <c r="EE25" s="212"/>
      <c r="EF25" s="212"/>
      <c r="EG25" s="212"/>
      <c r="EH25" s="212"/>
      <c r="EI25" s="212"/>
      <c r="EJ25" s="212"/>
      <c r="EK25" s="212"/>
      <c r="EL25" s="212"/>
      <c r="EM25" s="212"/>
      <c r="EN25" s="212"/>
      <c r="EO25" s="212"/>
      <c r="EP25" s="212"/>
      <c r="EQ25" s="212"/>
      <c r="ER25" s="212"/>
      <c r="ES25" s="212"/>
      <c r="ET25" s="212"/>
      <c r="EU25" s="212"/>
      <c r="EV25" s="212"/>
      <c r="EW25" s="212"/>
      <c r="EX25" s="212"/>
      <c r="EY25" s="212"/>
      <c r="EZ25" s="212"/>
      <c r="FA25" s="212"/>
      <c r="FB25" s="212"/>
      <c r="FC25" s="212"/>
      <c r="FD25" s="212"/>
      <c r="FE25" s="212"/>
      <c r="FF25" s="212"/>
      <c r="FG25" s="212"/>
      <c r="FH25" s="212"/>
      <c r="FI25" s="212"/>
      <c r="FJ25" s="212"/>
      <c r="FK25" s="212"/>
      <c r="FL25" s="212"/>
      <c r="FM25" s="212"/>
      <c r="FN25" s="212"/>
      <c r="FO25" s="212"/>
      <c r="FP25" s="212"/>
      <c r="FQ25" s="212"/>
      <c r="FR25" s="212"/>
      <c r="FS25" s="212"/>
      <c r="FT25" s="212"/>
      <c r="FU25" s="212"/>
      <c r="FV25" s="212"/>
      <c r="FW25" s="212"/>
      <c r="FX25" s="212"/>
      <c r="FY25" s="212"/>
      <c r="FZ25" s="212"/>
      <c r="GA25" s="212"/>
      <c r="GB25" s="212"/>
      <c r="GC25" s="212"/>
      <c r="GD25" s="212"/>
      <c r="GE25" s="212"/>
      <c r="GF25" s="212"/>
      <c r="GG25" s="212"/>
      <c r="GH25" s="212"/>
      <c r="GI25" s="212"/>
      <c r="GJ25" s="212"/>
      <c r="GK25" s="212"/>
      <c r="GL25" s="212"/>
    </row>
    <row r="26" spans="1:194" s="84" customFormat="1" ht="18" customHeight="1" thickBot="1">
      <c r="A26" s="213" t="s">
        <v>64</v>
      </c>
      <c r="B26" s="214">
        <v>0.19</v>
      </c>
      <c r="C26" s="214">
        <v>0.02</v>
      </c>
      <c r="D26" s="207"/>
      <c r="E26" s="207"/>
      <c r="F26" s="215">
        <v>1.08</v>
      </c>
      <c r="G26" s="214">
        <v>1.94</v>
      </c>
      <c r="H26" s="207"/>
      <c r="I26" s="207"/>
      <c r="J26" s="215">
        <v>3.7</v>
      </c>
      <c r="K26" s="215">
        <v>0.92</v>
      </c>
      <c r="L26" s="207"/>
      <c r="M26" s="207"/>
      <c r="N26" s="215">
        <v>4.54</v>
      </c>
      <c r="O26" s="215">
        <v>1.15</v>
      </c>
      <c r="P26" s="207"/>
      <c r="Q26" s="207"/>
      <c r="R26" s="215">
        <v>3.89</v>
      </c>
      <c r="S26" s="215">
        <v>0.82</v>
      </c>
      <c r="T26" s="207"/>
      <c r="U26" s="207"/>
      <c r="V26" s="213" t="s">
        <v>64</v>
      </c>
      <c r="W26" s="215">
        <v>3.68</v>
      </c>
      <c r="X26" s="215">
        <v>1.01</v>
      </c>
      <c r="Y26" s="207"/>
      <c r="Z26" s="207"/>
      <c r="AA26" s="215">
        <v>3.6</v>
      </c>
      <c r="AB26" s="215">
        <v>0.98</v>
      </c>
      <c r="AC26" s="207"/>
      <c r="AD26" s="207"/>
      <c r="AE26" s="216">
        <v>549.59</v>
      </c>
      <c r="AF26" s="216">
        <v>316.29</v>
      </c>
      <c r="AG26" s="207"/>
      <c r="AH26" s="207"/>
      <c r="AI26" s="216">
        <v>1741.52</v>
      </c>
      <c r="AJ26" s="216">
        <v>625.56</v>
      </c>
      <c r="AK26" s="207"/>
      <c r="AL26" s="207"/>
      <c r="AM26" s="216">
        <v>2408.68</v>
      </c>
      <c r="AN26" s="216">
        <v>661.62</v>
      </c>
      <c r="AO26" s="207"/>
      <c r="AP26" s="207"/>
      <c r="AQ26" s="213" t="s">
        <v>64</v>
      </c>
      <c r="AR26" s="216">
        <v>2147.88</v>
      </c>
      <c r="AS26" s="216">
        <v>685.3</v>
      </c>
      <c r="AT26" s="207"/>
      <c r="AU26" s="207"/>
      <c r="AV26" s="216">
        <v>1109.84</v>
      </c>
      <c r="AW26" s="216">
        <v>465.83</v>
      </c>
      <c r="AX26" s="207"/>
      <c r="AY26" s="207"/>
      <c r="AZ26" s="249">
        <v>0</v>
      </c>
      <c r="BA26" s="216">
        <v>0</v>
      </c>
      <c r="BB26" s="207"/>
      <c r="BC26" s="207"/>
      <c r="BD26" s="228"/>
      <c r="BE26" s="228"/>
      <c r="BF26" s="212"/>
      <c r="BG26" s="212"/>
      <c r="BH26" s="212"/>
      <c r="BI26" s="212"/>
      <c r="BJ26" s="212"/>
      <c r="BK26" s="212"/>
      <c r="BL26" s="212"/>
      <c r="BM26" s="212"/>
      <c r="BN26" s="212"/>
      <c r="BO26" s="212"/>
      <c r="BP26" s="212"/>
      <c r="BQ26" s="212"/>
      <c r="BR26" s="212"/>
      <c r="BS26" s="212"/>
      <c r="BT26" s="212"/>
      <c r="BU26" s="212"/>
      <c r="BV26" s="212"/>
      <c r="BW26" s="212"/>
      <c r="BX26" s="212"/>
      <c r="BY26" s="212"/>
      <c r="BZ26" s="212"/>
      <c r="CA26" s="212"/>
      <c r="CB26" s="212"/>
      <c r="CC26" s="212"/>
      <c r="CD26" s="212"/>
      <c r="CE26" s="212"/>
      <c r="CF26" s="212"/>
      <c r="CG26" s="212"/>
      <c r="CH26" s="212"/>
      <c r="CI26" s="212"/>
      <c r="CJ26" s="212"/>
      <c r="CK26" s="212"/>
      <c r="CL26" s="212"/>
      <c r="CM26" s="212"/>
      <c r="CN26" s="212"/>
      <c r="CO26" s="212"/>
      <c r="CP26" s="212"/>
      <c r="CQ26" s="212"/>
      <c r="CR26" s="212"/>
      <c r="CS26" s="212"/>
      <c r="CT26" s="212"/>
      <c r="CU26" s="212"/>
      <c r="CV26" s="212"/>
      <c r="CW26" s="212"/>
      <c r="CX26" s="212"/>
      <c r="CY26" s="212"/>
      <c r="CZ26" s="212"/>
      <c r="DA26" s="212"/>
      <c r="DB26" s="212"/>
      <c r="DC26" s="212"/>
      <c r="DD26" s="212"/>
      <c r="DE26" s="212"/>
      <c r="DF26" s="212"/>
      <c r="DG26" s="212"/>
      <c r="DH26" s="212"/>
      <c r="DI26" s="212"/>
      <c r="DJ26" s="212"/>
      <c r="DK26" s="212"/>
      <c r="DL26" s="212"/>
      <c r="DM26" s="212"/>
      <c r="DN26" s="212"/>
      <c r="DO26" s="212"/>
      <c r="DP26" s="212"/>
      <c r="DQ26" s="212"/>
      <c r="DR26" s="212"/>
      <c r="DS26" s="212"/>
      <c r="DT26" s="212"/>
      <c r="DU26" s="212"/>
      <c r="DV26" s="212"/>
      <c r="DW26" s="212"/>
      <c r="DX26" s="212"/>
      <c r="DY26" s="212"/>
      <c r="DZ26" s="212"/>
      <c r="EA26" s="212"/>
      <c r="EB26" s="212"/>
      <c r="EC26" s="212"/>
      <c r="ED26" s="212"/>
      <c r="EE26" s="212"/>
      <c r="EF26" s="212"/>
      <c r="EG26" s="212"/>
      <c r="EH26" s="212"/>
      <c r="EI26" s="212"/>
      <c r="EJ26" s="212"/>
      <c r="EK26" s="212"/>
      <c r="EL26" s="212"/>
      <c r="EM26" s="212"/>
      <c r="EN26" s="212"/>
      <c r="EO26" s="212"/>
      <c r="EP26" s="212"/>
      <c r="EQ26" s="212"/>
      <c r="ER26" s="212"/>
      <c r="ES26" s="212"/>
      <c r="ET26" s="212"/>
      <c r="EU26" s="212"/>
      <c r="EV26" s="212"/>
      <c r="EW26" s="212"/>
      <c r="EX26" s="212"/>
      <c r="EY26" s="212"/>
      <c r="EZ26" s="212"/>
      <c r="FA26" s="212"/>
      <c r="FB26" s="212"/>
      <c r="FC26" s="212"/>
      <c r="FD26" s="212"/>
      <c r="FE26" s="212"/>
      <c r="FF26" s="212"/>
      <c r="FG26" s="212"/>
      <c r="FH26" s="212"/>
      <c r="FI26" s="212"/>
      <c r="FJ26" s="212"/>
      <c r="FK26" s="212"/>
      <c r="FL26" s="212"/>
      <c r="FM26" s="212"/>
      <c r="FN26" s="212"/>
      <c r="FO26" s="212"/>
      <c r="FP26" s="212"/>
      <c r="FQ26" s="212"/>
      <c r="FR26" s="212"/>
      <c r="FS26" s="212"/>
      <c r="FT26" s="212"/>
      <c r="FU26" s="212"/>
      <c r="FV26" s="212"/>
      <c r="FW26" s="212"/>
      <c r="FX26" s="212"/>
      <c r="FY26" s="212"/>
      <c r="FZ26" s="212"/>
      <c r="GA26" s="212"/>
      <c r="GB26" s="212"/>
      <c r="GC26" s="212"/>
      <c r="GD26" s="212"/>
      <c r="GE26" s="212"/>
      <c r="GF26" s="212"/>
      <c r="GG26" s="212"/>
      <c r="GH26" s="212"/>
      <c r="GI26" s="212"/>
      <c r="GJ26" s="212"/>
      <c r="GK26" s="212"/>
      <c r="GL26" s="212"/>
    </row>
    <row r="27" spans="1:194" s="167" customFormat="1" ht="18" customHeight="1" thickBot="1">
      <c r="A27" s="163" t="s">
        <v>16</v>
      </c>
      <c r="B27" s="164">
        <v>0.2</v>
      </c>
      <c r="C27" s="164">
        <v>0.02</v>
      </c>
      <c r="D27" s="67">
        <f>(B27-B25)*D$6</f>
        <v>60.00000000000006</v>
      </c>
      <c r="E27" s="67">
        <f>(C27-C25)*D$6</f>
        <v>0</v>
      </c>
      <c r="F27" s="165">
        <v>1.12</v>
      </c>
      <c r="G27" s="164">
        <v>1.95</v>
      </c>
      <c r="H27" s="67">
        <f>(F27-F25)*H$6</f>
        <v>480.00000000000045</v>
      </c>
      <c r="I27" s="67">
        <f>(G27-G25)*H$6</f>
        <v>60.00000000000006</v>
      </c>
      <c r="J27" s="165">
        <v>3.78</v>
      </c>
      <c r="K27" s="165">
        <v>0.93</v>
      </c>
      <c r="L27" s="67">
        <f>(J27-J25)*L$6</f>
        <v>1359.9999999999995</v>
      </c>
      <c r="M27" s="67">
        <f>(K27-K25)*L$6</f>
        <v>240.00000000000023</v>
      </c>
      <c r="N27" s="165">
        <v>4.64</v>
      </c>
      <c r="O27" s="165">
        <v>1.17</v>
      </c>
      <c r="P27" s="67">
        <f>(N27-N25)*P$6</f>
        <v>1199.9999999999957</v>
      </c>
      <c r="Q27" s="67">
        <f>(O27-O25)*P$6</f>
        <v>299.9999999999989</v>
      </c>
      <c r="R27" s="165">
        <v>3.98</v>
      </c>
      <c r="S27" s="165">
        <v>0.83</v>
      </c>
      <c r="T27" s="67">
        <f>(R27-R25)*T$6</f>
        <v>1440.0000000000014</v>
      </c>
      <c r="U27" s="67">
        <f>(S27-S25)*T$6</f>
        <v>239.99999999999932</v>
      </c>
      <c r="V27" s="163" t="s">
        <v>16</v>
      </c>
      <c r="W27" s="165">
        <v>3.77</v>
      </c>
      <c r="X27" s="165">
        <v>1.03</v>
      </c>
      <c r="Y27" s="67">
        <f>(W27-W25)*Y$6</f>
        <v>1519.9999999999995</v>
      </c>
      <c r="Z27" s="67">
        <f>(X27-X25)*Y$6</f>
        <v>320.0000000000003</v>
      </c>
      <c r="AA27" s="165">
        <v>3.68</v>
      </c>
      <c r="AB27" s="165">
        <v>1</v>
      </c>
      <c r="AC27" s="67">
        <f>(AA27-AA25)*$AC$6</f>
        <v>960.0000000000009</v>
      </c>
      <c r="AD27" s="67">
        <f>(AB27-AB25)*$AC$6</f>
        <v>240.00000000000023</v>
      </c>
      <c r="AE27" s="166">
        <v>549.6</v>
      </c>
      <c r="AF27" s="166">
        <v>316.29</v>
      </c>
      <c r="AG27" s="67">
        <f>(AE27-AE25)*$AG$6</f>
        <v>119.99999999989086</v>
      </c>
      <c r="AH27" s="67">
        <f>(AF27-AF25)*$AG$6</f>
        <v>60.00000000028649</v>
      </c>
      <c r="AI27" s="166">
        <v>1741.61</v>
      </c>
      <c r="AJ27" s="166">
        <v>625.58</v>
      </c>
      <c r="AK27" s="67">
        <f>(AI27-AI25)*$AK$6</f>
        <v>1139.9999999989632</v>
      </c>
      <c r="AL27" s="67">
        <f>(AJ27-AJ25)*$AK$6</f>
        <v>300.0000000004093</v>
      </c>
      <c r="AM27" s="166">
        <v>2408.76</v>
      </c>
      <c r="AN27" s="166">
        <v>661.64</v>
      </c>
      <c r="AO27" s="67">
        <f>(AM27-AM25)*$AO$6</f>
        <v>1020.0000000004366</v>
      </c>
      <c r="AP27" s="67">
        <f>(AN27-AN25)*$AO$6</f>
        <v>179.9999999998363</v>
      </c>
      <c r="AQ27" s="163" t="s">
        <v>16</v>
      </c>
      <c r="AR27" s="166">
        <v>2147.98</v>
      </c>
      <c r="AS27" s="166">
        <v>685.32</v>
      </c>
      <c r="AT27" s="67">
        <f>(AR27-AR25)*AT$6</f>
        <v>1680.000000000291</v>
      </c>
      <c r="AU27" s="67">
        <f>(AS27-AS25)*AT$6</f>
        <v>320.00000000061846</v>
      </c>
      <c r="AV27" s="166">
        <v>1109.88</v>
      </c>
      <c r="AW27" s="166">
        <v>465.85</v>
      </c>
      <c r="AX27" s="67">
        <f>(AV27-AV25)*AX$6</f>
        <v>480.0000000009277</v>
      </c>
      <c r="AY27" s="67">
        <f>(AW27-AW25)*AX$6</f>
        <v>180.00000000017735</v>
      </c>
      <c r="AZ27" s="250">
        <v>0</v>
      </c>
      <c r="BA27" s="166">
        <v>0</v>
      </c>
      <c r="BB27" s="150">
        <f>(AZ27-AZ25)*BB$6</f>
        <v>0</v>
      </c>
      <c r="BC27" s="67">
        <f>(BA27-BA25)*BB$6</f>
        <v>0</v>
      </c>
      <c r="BD27" s="156">
        <f>BB27+D27+H27+L27+P27+T27+Y27+AC27+AG27+AK27+AO27+AT27+AX27</f>
        <v>11460.000000000506</v>
      </c>
      <c r="BE27" s="157">
        <f>BC27+E27+I27+M27+Q27+U27+Z27+AD27+AH27+AL27+AP27+AU27+AY27</f>
        <v>2440.000000001327</v>
      </c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8"/>
      <c r="BT27" s="168"/>
      <c r="BU27" s="168"/>
      <c r="BV27" s="168"/>
      <c r="BW27" s="168"/>
      <c r="BX27" s="168"/>
      <c r="BY27" s="168"/>
      <c r="BZ27" s="168"/>
      <c r="CA27" s="168"/>
      <c r="CB27" s="168"/>
      <c r="CC27" s="168"/>
      <c r="CD27" s="168"/>
      <c r="CE27" s="168"/>
      <c r="CF27" s="168"/>
      <c r="CG27" s="168"/>
      <c r="CH27" s="168"/>
      <c r="CI27" s="168"/>
      <c r="CJ27" s="168"/>
      <c r="CK27" s="168"/>
      <c r="CL27" s="168"/>
      <c r="CM27" s="168"/>
      <c r="CN27" s="168"/>
      <c r="CO27" s="168"/>
      <c r="CP27" s="168"/>
      <c r="CQ27" s="168"/>
      <c r="CR27" s="168"/>
      <c r="CS27" s="168"/>
      <c r="CT27" s="168"/>
      <c r="CU27" s="168"/>
      <c r="CV27" s="168"/>
      <c r="CW27" s="168"/>
      <c r="CX27" s="168"/>
      <c r="CY27" s="168"/>
      <c r="CZ27" s="168"/>
      <c r="DA27" s="168"/>
      <c r="DB27" s="168"/>
      <c r="DC27" s="168"/>
      <c r="DD27" s="168"/>
      <c r="DE27" s="168"/>
      <c r="DF27" s="168"/>
      <c r="DG27" s="168"/>
      <c r="DH27" s="168"/>
      <c r="DI27" s="168"/>
      <c r="DJ27" s="168"/>
      <c r="DK27" s="168"/>
      <c r="DL27" s="168"/>
      <c r="DM27" s="168"/>
      <c r="DN27" s="168"/>
      <c r="DO27" s="168"/>
      <c r="DP27" s="168"/>
      <c r="DQ27" s="168"/>
      <c r="DR27" s="168"/>
      <c r="DS27" s="168"/>
      <c r="DT27" s="168"/>
      <c r="DU27" s="168"/>
      <c r="DV27" s="168"/>
      <c r="DW27" s="168"/>
      <c r="DX27" s="168"/>
      <c r="DY27" s="168"/>
      <c r="DZ27" s="168"/>
      <c r="EA27" s="168"/>
      <c r="EB27" s="168"/>
      <c r="EC27" s="168"/>
      <c r="ED27" s="168"/>
      <c r="EE27" s="168"/>
      <c r="EF27" s="168"/>
      <c r="EG27" s="168"/>
      <c r="EH27" s="168"/>
      <c r="EI27" s="168"/>
      <c r="EJ27" s="168"/>
      <c r="EK27" s="168"/>
      <c r="EL27" s="168"/>
      <c r="EM27" s="168"/>
      <c r="EN27" s="168"/>
      <c r="EO27" s="168"/>
      <c r="EP27" s="168"/>
      <c r="EQ27" s="168"/>
      <c r="ER27" s="168"/>
      <c r="ES27" s="168"/>
      <c r="ET27" s="168"/>
      <c r="EU27" s="168"/>
      <c r="EV27" s="168"/>
      <c r="EW27" s="168"/>
      <c r="EX27" s="168"/>
      <c r="EY27" s="168"/>
      <c r="EZ27" s="168"/>
      <c r="FA27" s="168"/>
      <c r="FB27" s="168"/>
      <c r="FC27" s="168"/>
      <c r="FD27" s="168"/>
      <c r="FE27" s="168"/>
      <c r="FF27" s="168"/>
      <c r="FG27" s="168"/>
      <c r="FH27" s="168"/>
      <c r="FI27" s="168"/>
      <c r="FJ27" s="168"/>
      <c r="FK27" s="168"/>
      <c r="FL27" s="168"/>
      <c r="FM27" s="168"/>
      <c r="FN27" s="168"/>
      <c r="FO27" s="168"/>
      <c r="FP27" s="168"/>
      <c r="FQ27" s="168"/>
      <c r="FR27" s="168"/>
      <c r="FS27" s="168"/>
      <c r="FT27" s="168"/>
      <c r="FU27" s="168"/>
      <c r="FV27" s="168"/>
      <c r="FW27" s="168"/>
      <c r="FX27" s="168"/>
      <c r="FY27" s="168"/>
      <c r="FZ27" s="168"/>
      <c r="GA27" s="168"/>
      <c r="GB27" s="168"/>
      <c r="GC27" s="168"/>
      <c r="GD27" s="168"/>
      <c r="GE27" s="168"/>
      <c r="GF27" s="168"/>
      <c r="GG27" s="168"/>
      <c r="GH27" s="168"/>
      <c r="GI27" s="168"/>
      <c r="GJ27" s="168"/>
      <c r="GK27" s="168"/>
      <c r="GL27" s="168"/>
    </row>
    <row r="28" spans="1:194" s="84" customFormat="1" ht="18" customHeight="1">
      <c r="A28" s="205" t="s">
        <v>101</v>
      </c>
      <c r="B28" s="218">
        <v>0.2</v>
      </c>
      <c r="C28" s="218">
        <v>0.03</v>
      </c>
      <c r="D28" s="207"/>
      <c r="E28" s="207"/>
      <c r="F28" s="220">
        <v>1.16</v>
      </c>
      <c r="G28" s="218">
        <v>1.95</v>
      </c>
      <c r="H28" s="207"/>
      <c r="I28" s="207"/>
      <c r="J28" s="220">
        <v>3.86</v>
      </c>
      <c r="K28" s="220">
        <v>0.95</v>
      </c>
      <c r="L28" s="219"/>
      <c r="M28" s="219"/>
      <c r="N28" s="220">
        <v>4.73</v>
      </c>
      <c r="O28" s="220">
        <v>1.19</v>
      </c>
      <c r="P28" s="219"/>
      <c r="Q28" s="219"/>
      <c r="R28" s="220">
        <v>4.06</v>
      </c>
      <c r="S28" s="220">
        <v>0.85</v>
      </c>
      <c r="T28" s="219"/>
      <c r="U28" s="219"/>
      <c r="V28" s="205" t="s">
        <v>101</v>
      </c>
      <c r="W28" s="220">
        <v>3.87</v>
      </c>
      <c r="X28" s="220">
        <v>1.05</v>
      </c>
      <c r="Y28" s="219"/>
      <c r="Z28" s="219"/>
      <c r="AA28" s="220">
        <v>3.75</v>
      </c>
      <c r="AB28" s="220">
        <v>1.02</v>
      </c>
      <c r="AC28" s="207"/>
      <c r="AD28" s="207"/>
      <c r="AE28" s="221">
        <v>549.6</v>
      </c>
      <c r="AF28" s="221">
        <v>316.29</v>
      </c>
      <c r="AG28" s="207"/>
      <c r="AH28" s="207"/>
      <c r="AI28" s="221">
        <v>1741.7</v>
      </c>
      <c r="AJ28" s="221">
        <v>625.6</v>
      </c>
      <c r="AK28" s="207"/>
      <c r="AL28" s="207"/>
      <c r="AM28" s="221">
        <v>2408.85</v>
      </c>
      <c r="AN28" s="221">
        <v>661.65</v>
      </c>
      <c r="AO28" s="207"/>
      <c r="AP28" s="207"/>
      <c r="AQ28" s="205" t="s">
        <v>101</v>
      </c>
      <c r="AR28" s="221">
        <v>2148.09</v>
      </c>
      <c r="AS28" s="221">
        <v>685.35</v>
      </c>
      <c r="AT28" s="207"/>
      <c r="AU28" s="207"/>
      <c r="AV28" s="221">
        <v>1109.92</v>
      </c>
      <c r="AW28" s="221">
        <v>465.86</v>
      </c>
      <c r="AX28" s="207"/>
      <c r="AY28" s="207"/>
      <c r="AZ28" s="251">
        <v>0</v>
      </c>
      <c r="BA28" s="221">
        <v>0</v>
      </c>
      <c r="BB28" s="207"/>
      <c r="BC28" s="207"/>
      <c r="BD28" s="210"/>
      <c r="BE28" s="210"/>
      <c r="BF28" s="212"/>
      <c r="BG28" s="212"/>
      <c r="BH28" s="212"/>
      <c r="BI28" s="212"/>
      <c r="BJ28" s="212"/>
      <c r="BK28" s="212"/>
      <c r="BL28" s="212"/>
      <c r="BM28" s="212"/>
      <c r="BN28" s="212"/>
      <c r="BO28" s="212"/>
      <c r="BP28" s="212"/>
      <c r="BQ28" s="212"/>
      <c r="BR28" s="212"/>
      <c r="BS28" s="212"/>
      <c r="BT28" s="212"/>
      <c r="BU28" s="212"/>
      <c r="BV28" s="212"/>
      <c r="BW28" s="212"/>
      <c r="BX28" s="212"/>
      <c r="BY28" s="212"/>
      <c r="BZ28" s="212"/>
      <c r="CA28" s="212"/>
      <c r="CB28" s="212"/>
      <c r="CC28" s="212"/>
      <c r="CD28" s="212"/>
      <c r="CE28" s="212"/>
      <c r="CF28" s="212"/>
      <c r="CG28" s="212"/>
      <c r="CH28" s="212"/>
      <c r="CI28" s="212"/>
      <c r="CJ28" s="212"/>
      <c r="CK28" s="212"/>
      <c r="CL28" s="212"/>
      <c r="CM28" s="212"/>
      <c r="CN28" s="212"/>
      <c r="CO28" s="212"/>
      <c r="CP28" s="212"/>
      <c r="CQ28" s="212"/>
      <c r="CR28" s="212"/>
      <c r="CS28" s="212"/>
      <c r="CT28" s="212"/>
      <c r="CU28" s="212"/>
      <c r="CV28" s="212"/>
      <c r="CW28" s="212"/>
      <c r="CX28" s="212"/>
      <c r="CY28" s="212"/>
      <c r="CZ28" s="212"/>
      <c r="DA28" s="212"/>
      <c r="DB28" s="212"/>
      <c r="DC28" s="212"/>
      <c r="DD28" s="212"/>
      <c r="DE28" s="212"/>
      <c r="DF28" s="212"/>
      <c r="DG28" s="212"/>
      <c r="DH28" s="212"/>
      <c r="DI28" s="212"/>
      <c r="DJ28" s="212"/>
      <c r="DK28" s="212"/>
      <c r="DL28" s="212"/>
      <c r="DM28" s="212"/>
      <c r="DN28" s="212"/>
      <c r="DO28" s="212"/>
      <c r="DP28" s="212"/>
      <c r="DQ28" s="212"/>
      <c r="DR28" s="212"/>
      <c r="DS28" s="212"/>
      <c r="DT28" s="212"/>
      <c r="DU28" s="212"/>
      <c r="DV28" s="212"/>
      <c r="DW28" s="212"/>
      <c r="DX28" s="212"/>
      <c r="DY28" s="212"/>
      <c r="DZ28" s="212"/>
      <c r="EA28" s="212"/>
      <c r="EB28" s="212"/>
      <c r="EC28" s="212"/>
      <c r="ED28" s="212"/>
      <c r="EE28" s="212"/>
      <c r="EF28" s="212"/>
      <c r="EG28" s="212"/>
      <c r="EH28" s="212"/>
      <c r="EI28" s="212"/>
      <c r="EJ28" s="212"/>
      <c r="EK28" s="212"/>
      <c r="EL28" s="212"/>
      <c r="EM28" s="212"/>
      <c r="EN28" s="212"/>
      <c r="EO28" s="212"/>
      <c r="EP28" s="212"/>
      <c r="EQ28" s="212"/>
      <c r="ER28" s="212"/>
      <c r="ES28" s="212"/>
      <c r="ET28" s="212"/>
      <c r="EU28" s="212"/>
      <c r="EV28" s="212"/>
      <c r="EW28" s="212"/>
      <c r="EX28" s="212"/>
      <c r="EY28" s="212"/>
      <c r="EZ28" s="212"/>
      <c r="FA28" s="212"/>
      <c r="FB28" s="212"/>
      <c r="FC28" s="212"/>
      <c r="FD28" s="212"/>
      <c r="FE28" s="212"/>
      <c r="FF28" s="212"/>
      <c r="FG28" s="212"/>
      <c r="FH28" s="212"/>
      <c r="FI28" s="212"/>
      <c r="FJ28" s="212"/>
      <c r="FK28" s="212"/>
      <c r="FL28" s="212"/>
      <c r="FM28" s="212"/>
      <c r="FN28" s="212"/>
      <c r="FO28" s="212"/>
      <c r="FP28" s="212"/>
      <c r="FQ28" s="212"/>
      <c r="FR28" s="212"/>
      <c r="FS28" s="212"/>
      <c r="FT28" s="212"/>
      <c r="FU28" s="212"/>
      <c r="FV28" s="212"/>
      <c r="FW28" s="212"/>
      <c r="FX28" s="212"/>
      <c r="FY28" s="212"/>
      <c r="FZ28" s="212"/>
      <c r="GA28" s="212"/>
      <c r="GB28" s="212"/>
      <c r="GC28" s="212"/>
      <c r="GD28" s="212"/>
      <c r="GE28" s="212"/>
      <c r="GF28" s="212"/>
      <c r="GG28" s="212"/>
      <c r="GH28" s="212"/>
      <c r="GI28" s="212"/>
      <c r="GJ28" s="212"/>
      <c r="GK28" s="212"/>
      <c r="GL28" s="212"/>
    </row>
    <row r="29" spans="1:194" s="84" customFormat="1" ht="18" customHeight="1">
      <c r="A29" s="195" t="s">
        <v>17</v>
      </c>
      <c r="B29" s="225">
        <v>0.2</v>
      </c>
      <c r="C29" s="225">
        <v>0.03</v>
      </c>
      <c r="D29" s="69">
        <f>(B29-B27)*D$6</f>
        <v>0</v>
      </c>
      <c r="E29" s="69">
        <f>(C29-C27)*D$6</f>
        <v>59.99999999999999</v>
      </c>
      <c r="F29" s="226">
        <v>1.19</v>
      </c>
      <c r="G29" s="225">
        <v>1.95</v>
      </c>
      <c r="H29" s="69">
        <f>(F29-F27)*H$6</f>
        <v>419.99999999999903</v>
      </c>
      <c r="I29" s="69">
        <f>(G29-G27)*H$6</f>
        <v>0</v>
      </c>
      <c r="J29" s="226">
        <v>3.94</v>
      </c>
      <c r="K29" s="226">
        <v>0.97</v>
      </c>
      <c r="L29" s="69">
        <f>(J29-J27)*L$6</f>
        <v>1280.0000000000011</v>
      </c>
      <c r="M29" s="69">
        <f>(K29-K27)*L$6</f>
        <v>319.9999999999994</v>
      </c>
      <c r="N29" s="226">
        <v>4.83</v>
      </c>
      <c r="O29" s="226">
        <v>1.21</v>
      </c>
      <c r="P29" s="69">
        <f>(N29-N27)*P$6</f>
        <v>1140.0000000000023</v>
      </c>
      <c r="Q29" s="69">
        <f>(O29-O27)*P$6</f>
        <v>240.00000000000023</v>
      </c>
      <c r="R29" s="226">
        <v>4.15</v>
      </c>
      <c r="S29" s="226">
        <v>0.87</v>
      </c>
      <c r="T29" s="69">
        <f>(R29-R27)*T$6</f>
        <v>1360.000000000003</v>
      </c>
      <c r="U29" s="69">
        <f>(S29-S27)*T$6</f>
        <v>320.0000000000003</v>
      </c>
      <c r="V29" s="195" t="s">
        <v>17</v>
      </c>
      <c r="W29" s="226">
        <v>3.96</v>
      </c>
      <c r="X29" s="226">
        <v>1.07</v>
      </c>
      <c r="Y29" s="69">
        <f>(W29-W27)*Y$6</f>
        <v>1519.9999999999995</v>
      </c>
      <c r="Z29" s="69">
        <f>(X29-X27)*Y$6</f>
        <v>320.0000000000003</v>
      </c>
      <c r="AA29" s="226">
        <v>3.82</v>
      </c>
      <c r="AB29" s="226">
        <v>1.04</v>
      </c>
      <c r="AC29" s="69">
        <f>(AA29-AA27)*$AC$6</f>
        <v>839.9999999999981</v>
      </c>
      <c r="AD29" s="69">
        <f>(AB29-AB27)*$AC$6</f>
        <v>240.00000000000023</v>
      </c>
      <c r="AE29" s="227">
        <v>549.61</v>
      </c>
      <c r="AF29" s="227">
        <v>316.3</v>
      </c>
      <c r="AG29" s="69">
        <f>(AE29-AE27)*$AG$6</f>
        <v>59.99999999994543</v>
      </c>
      <c r="AH29" s="69">
        <f>(AF29-AF27)*$AG$6</f>
        <v>59.99999999994543</v>
      </c>
      <c r="AI29" s="227">
        <v>1741.8</v>
      </c>
      <c r="AJ29" s="227">
        <v>625.63</v>
      </c>
      <c r="AK29" s="69">
        <f>(AI29-AI27)*$AK$6</f>
        <v>1140.0000000003274</v>
      </c>
      <c r="AL29" s="69">
        <f>(AJ29-AJ27)*$AK$6</f>
        <v>299.99999999972715</v>
      </c>
      <c r="AM29" s="227">
        <v>2408.93</v>
      </c>
      <c r="AN29" s="227">
        <v>661.67</v>
      </c>
      <c r="AO29" s="69">
        <f>(AM29-AM27)*$AO$6</f>
        <v>1019.9999999977081</v>
      </c>
      <c r="AP29" s="69">
        <f>(AN29-AN27)*$AO$6</f>
        <v>179.9999999998363</v>
      </c>
      <c r="AQ29" s="195" t="s">
        <v>17</v>
      </c>
      <c r="AR29" s="227">
        <v>2148.19</v>
      </c>
      <c r="AS29" s="227">
        <v>685.37</v>
      </c>
      <c r="AT29" s="69">
        <f>(AR29-AR27)*AT$6</f>
        <v>1680.000000000291</v>
      </c>
      <c r="AU29" s="69">
        <f>(AS29-AS27)*AT$6</f>
        <v>399.9999999996362</v>
      </c>
      <c r="AV29" s="227">
        <v>1109.95</v>
      </c>
      <c r="AW29" s="227">
        <v>465.88</v>
      </c>
      <c r="AX29" s="69">
        <f>(AV29-AV27)*AX$6</f>
        <v>419.999999999618</v>
      </c>
      <c r="AY29" s="69">
        <f>(AW29-AW27)*AX$6</f>
        <v>179.9999999998363</v>
      </c>
      <c r="AZ29" s="253">
        <v>0</v>
      </c>
      <c r="BA29" s="227">
        <v>0</v>
      </c>
      <c r="BB29" s="153">
        <f>(AZ29-AZ27)*BB$6</f>
        <v>0</v>
      </c>
      <c r="BC29" s="69">
        <f>(BA29-BA27)*BB$6</f>
        <v>0</v>
      </c>
      <c r="BD29" s="154">
        <f aca="true" t="shared" si="14" ref="BD29:BE33">BB29+D29+H29+L29+P29+T29+Y29+AC29+AG29+AK29+AO29+AT29+AX29</f>
        <v>10879.999999997894</v>
      </c>
      <c r="BE29" s="155">
        <f t="shared" si="14"/>
        <v>2619.9999999989814</v>
      </c>
      <c r="BF29" s="212"/>
      <c r="BG29" s="212"/>
      <c r="BH29" s="212"/>
      <c r="BI29" s="212"/>
      <c r="BJ29" s="212"/>
      <c r="BK29" s="212"/>
      <c r="BL29" s="212"/>
      <c r="BM29" s="212"/>
      <c r="BN29" s="212"/>
      <c r="BO29" s="212"/>
      <c r="BP29" s="212"/>
      <c r="BQ29" s="212"/>
      <c r="BR29" s="212"/>
      <c r="BS29" s="212"/>
      <c r="BT29" s="212"/>
      <c r="BU29" s="212"/>
      <c r="BV29" s="212"/>
      <c r="BW29" s="212"/>
      <c r="BX29" s="212"/>
      <c r="BY29" s="212"/>
      <c r="BZ29" s="212"/>
      <c r="CA29" s="212"/>
      <c r="CB29" s="212"/>
      <c r="CC29" s="212"/>
      <c r="CD29" s="212"/>
      <c r="CE29" s="212"/>
      <c r="CF29" s="212"/>
      <c r="CG29" s="212"/>
      <c r="CH29" s="212"/>
      <c r="CI29" s="212"/>
      <c r="CJ29" s="212"/>
      <c r="CK29" s="212"/>
      <c r="CL29" s="212"/>
      <c r="CM29" s="212"/>
      <c r="CN29" s="212"/>
      <c r="CO29" s="212"/>
      <c r="CP29" s="212"/>
      <c r="CQ29" s="212"/>
      <c r="CR29" s="212"/>
      <c r="CS29" s="212"/>
      <c r="CT29" s="212"/>
      <c r="CU29" s="212"/>
      <c r="CV29" s="212"/>
      <c r="CW29" s="212"/>
      <c r="CX29" s="212"/>
      <c r="CY29" s="212"/>
      <c r="CZ29" s="212"/>
      <c r="DA29" s="212"/>
      <c r="DB29" s="212"/>
      <c r="DC29" s="212"/>
      <c r="DD29" s="212"/>
      <c r="DE29" s="212"/>
      <c r="DF29" s="212"/>
      <c r="DG29" s="212"/>
      <c r="DH29" s="212"/>
      <c r="DI29" s="212"/>
      <c r="DJ29" s="212"/>
      <c r="DK29" s="212"/>
      <c r="DL29" s="212"/>
      <c r="DM29" s="212"/>
      <c r="DN29" s="212"/>
      <c r="DO29" s="212"/>
      <c r="DP29" s="212"/>
      <c r="DQ29" s="212"/>
      <c r="DR29" s="212"/>
      <c r="DS29" s="212"/>
      <c r="DT29" s="212"/>
      <c r="DU29" s="212"/>
      <c r="DV29" s="212"/>
      <c r="DW29" s="212"/>
      <c r="DX29" s="212"/>
      <c r="DY29" s="212"/>
      <c r="DZ29" s="212"/>
      <c r="EA29" s="212"/>
      <c r="EB29" s="212"/>
      <c r="EC29" s="212"/>
      <c r="ED29" s="212"/>
      <c r="EE29" s="212"/>
      <c r="EF29" s="212"/>
      <c r="EG29" s="212"/>
      <c r="EH29" s="212"/>
      <c r="EI29" s="212"/>
      <c r="EJ29" s="212"/>
      <c r="EK29" s="212"/>
      <c r="EL29" s="212"/>
      <c r="EM29" s="212"/>
      <c r="EN29" s="212"/>
      <c r="EO29" s="212"/>
      <c r="EP29" s="212"/>
      <c r="EQ29" s="212"/>
      <c r="ER29" s="212"/>
      <c r="ES29" s="212"/>
      <c r="ET29" s="212"/>
      <c r="EU29" s="212"/>
      <c r="EV29" s="212"/>
      <c r="EW29" s="212"/>
      <c r="EX29" s="212"/>
      <c r="EY29" s="212"/>
      <c r="EZ29" s="212"/>
      <c r="FA29" s="212"/>
      <c r="FB29" s="212"/>
      <c r="FC29" s="212"/>
      <c r="FD29" s="212"/>
      <c r="FE29" s="212"/>
      <c r="FF29" s="212"/>
      <c r="FG29" s="212"/>
      <c r="FH29" s="212"/>
      <c r="FI29" s="212"/>
      <c r="FJ29" s="212"/>
      <c r="FK29" s="212"/>
      <c r="FL29" s="212"/>
      <c r="FM29" s="212"/>
      <c r="FN29" s="212"/>
      <c r="FO29" s="212"/>
      <c r="FP29" s="212"/>
      <c r="FQ29" s="212"/>
      <c r="FR29" s="212"/>
      <c r="FS29" s="212"/>
      <c r="FT29" s="212"/>
      <c r="FU29" s="212"/>
      <c r="FV29" s="212"/>
      <c r="FW29" s="212"/>
      <c r="FX29" s="212"/>
      <c r="FY29" s="212"/>
      <c r="FZ29" s="212"/>
      <c r="GA29" s="212"/>
      <c r="GB29" s="212"/>
      <c r="GC29" s="212"/>
      <c r="GD29" s="212"/>
      <c r="GE29" s="212"/>
      <c r="GF29" s="212"/>
      <c r="GG29" s="212"/>
      <c r="GH29" s="212"/>
      <c r="GI29" s="212"/>
      <c r="GJ29" s="212"/>
      <c r="GK29" s="212"/>
      <c r="GL29" s="212"/>
    </row>
    <row r="30" spans="1:194" s="84" customFormat="1" ht="18" customHeight="1">
      <c r="A30" s="195" t="s">
        <v>18</v>
      </c>
      <c r="B30" s="225">
        <v>0.21</v>
      </c>
      <c r="C30" s="225">
        <v>0.03</v>
      </c>
      <c r="D30" s="69">
        <f t="shared" si="2"/>
        <v>59.999999999999886</v>
      </c>
      <c r="E30" s="69">
        <f aca="true" t="shared" si="15" ref="E30:E35">(C30-C29)*D$6</f>
        <v>0</v>
      </c>
      <c r="F30" s="226">
        <v>1.26</v>
      </c>
      <c r="G30" s="225">
        <v>1.95</v>
      </c>
      <c r="H30" s="69">
        <f t="shared" si="3"/>
        <v>420.0000000000004</v>
      </c>
      <c r="I30" s="69">
        <f aca="true" t="shared" si="16" ref="I30:I35">(G30-G29)*H$6</f>
        <v>0</v>
      </c>
      <c r="J30" s="226">
        <v>4.11</v>
      </c>
      <c r="K30" s="226">
        <v>1.01</v>
      </c>
      <c r="L30" s="69">
        <f t="shared" si="4"/>
        <v>1360.000000000003</v>
      </c>
      <c r="M30" s="69">
        <f aca="true" t="shared" si="17" ref="M30:M35">(K30-K29)*L$6</f>
        <v>320.0000000000003</v>
      </c>
      <c r="N30" s="226">
        <v>5.01</v>
      </c>
      <c r="O30" s="226">
        <v>1.25</v>
      </c>
      <c r="P30" s="69">
        <f t="shared" si="5"/>
        <v>1079.9999999999982</v>
      </c>
      <c r="Q30" s="69">
        <f aca="true" t="shared" si="18" ref="Q30:Q35">(O30-O29)*P$6</f>
        <v>240.00000000000023</v>
      </c>
      <c r="R30" s="226">
        <v>4.32</v>
      </c>
      <c r="S30" s="226">
        <v>0.9</v>
      </c>
      <c r="T30" s="69">
        <f t="shared" si="6"/>
        <v>1359.9999999999995</v>
      </c>
      <c r="U30" s="69">
        <f aca="true" t="shared" si="19" ref="U30:U35">(S30-S29)*T$6</f>
        <v>240.00000000000023</v>
      </c>
      <c r="V30" s="195" t="s">
        <v>18</v>
      </c>
      <c r="W30" s="226">
        <v>4.13</v>
      </c>
      <c r="X30" s="226">
        <v>1.12</v>
      </c>
      <c r="Y30" s="69">
        <f t="shared" si="7"/>
        <v>1359.9999999999995</v>
      </c>
      <c r="Z30" s="69">
        <f aca="true" t="shared" si="20" ref="Z30:Z35">(X30-X29)*Y$6</f>
        <v>400.00000000000034</v>
      </c>
      <c r="AA30" s="226">
        <v>3.97</v>
      </c>
      <c r="AB30" s="226">
        <v>1.08</v>
      </c>
      <c r="AC30" s="69">
        <f aca="true" t="shared" si="21" ref="AC30:AD33">(AA30-AA29)*$AC$6</f>
        <v>900.0000000000022</v>
      </c>
      <c r="AD30" s="69">
        <f t="shared" si="21"/>
        <v>240.00000000000023</v>
      </c>
      <c r="AE30" s="227">
        <v>549.62</v>
      </c>
      <c r="AF30" s="227">
        <v>316.31</v>
      </c>
      <c r="AG30" s="69">
        <f aca="true" t="shared" si="22" ref="AG30:AH35">(AE30-AE29)*$AG$6</f>
        <v>59.99999999994543</v>
      </c>
      <c r="AH30" s="69">
        <f t="shared" si="22"/>
        <v>59.99999999994543</v>
      </c>
      <c r="AI30" s="227">
        <v>1741.98</v>
      </c>
      <c r="AJ30" s="227">
        <v>625.67</v>
      </c>
      <c r="AK30" s="69">
        <f aca="true" t="shared" si="23" ref="AK30:AL33">(AI30-AI29)*$AK$6</f>
        <v>1080.000000000382</v>
      </c>
      <c r="AL30" s="69">
        <f t="shared" si="23"/>
        <v>239.99999999978172</v>
      </c>
      <c r="AM30" s="227">
        <v>2409.1</v>
      </c>
      <c r="AN30" s="227">
        <v>661.7</v>
      </c>
      <c r="AO30" s="69">
        <f aca="true" t="shared" si="24" ref="AO30:AP33">(AM30-AM29)*$AO$6</f>
        <v>1020.0000000004366</v>
      </c>
      <c r="AP30" s="69">
        <f t="shared" si="24"/>
        <v>180.0000000005184</v>
      </c>
      <c r="AQ30" s="195" t="s">
        <v>18</v>
      </c>
      <c r="AR30" s="227">
        <v>2148.39</v>
      </c>
      <c r="AS30" s="227">
        <v>685.42</v>
      </c>
      <c r="AT30" s="69">
        <f t="shared" si="12"/>
        <v>1599.9999999985448</v>
      </c>
      <c r="AU30" s="69">
        <f aca="true" t="shared" si="25" ref="AU30:AU35">(AS30-AS29)*AT$6</f>
        <v>399.9999999996362</v>
      </c>
      <c r="AV30" s="227">
        <v>1110.04</v>
      </c>
      <c r="AW30" s="227">
        <v>465.92</v>
      </c>
      <c r="AX30" s="69">
        <f t="shared" si="13"/>
        <v>539.9999999995089</v>
      </c>
      <c r="AY30" s="69">
        <f aca="true" t="shared" si="26" ref="AY30:AY35">(AW30-AW29)*AX$6</f>
        <v>240.00000000012278</v>
      </c>
      <c r="AZ30" s="253">
        <v>0</v>
      </c>
      <c r="BA30" s="227">
        <v>0</v>
      </c>
      <c r="BB30" s="153">
        <f aca="true" t="shared" si="27" ref="BB30:BB35">(AZ30-AZ29)*BB$6</f>
        <v>0</v>
      </c>
      <c r="BC30" s="69">
        <f aca="true" t="shared" si="28" ref="BC30:BC35">(BA30-BA29)*BB$6</f>
        <v>0</v>
      </c>
      <c r="BD30" s="154">
        <f t="shared" si="14"/>
        <v>10839.99999999882</v>
      </c>
      <c r="BE30" s="155">
        <f t="shared" si="14"/>
        <v>2560.0000000000055</v>
      </c>
      <c r="BF30" s="212"/>
      <c r="BG30" s="212"/>
      <c r="BH30" s="212"/>
      <c r="BI30" s="212"/>
      <c r="BJ30" s="212"/>
      <c r="BK30" s="212"/>
      <c r="BL30" s="212"/>
      <c r="BM30" s="212"/>
      <c r="BN30" s="212"/>
      <c r="BO30" s="212"/>
      <c r="BP30" s="212"/>
      <c r="BQ30" s="212"/>
      <c r="BR30" s="212"/>
      <c r="BS30" s="212"/>
      <c r="BT30" s="212"/>
      <c r="BU30" s="212"/>
      <c r="BV30" s="212"/>
      <c r="BW30" s="212"/>
      <c r="BX30" s="212"/>
      <c r="BY30" s="212"/>
      <c r="BZ30" s="212"/>
      <c r="CA30" s="212"/>
      <c r="CB30" s="212"/>
      <c r="CC30" s="212"/>
      <c r="CD30" s="212"/>
      <c r="CE30" s="212"/>
      <c r="CF30" s="212"/>
      <c r="CG30" s="212"/>
      <c r="CH30" s="212"/>
      <c r="CI30" s="212"/>
      <c r="CJ30" s="212"/>
      <c r="CK30" s="212"/>
      <c r="CL30" s="212"/>
      <c r="CM30" s="212"/>
      <c r="CN30" s="212"/>
      <c r="CO30" s="212"/>
      <c r="CP30" s="212"/>
      <c r="CQ30" s="212"/>
      <c r="CR30" s="212"/>
      <c r="CS30" s="212"/>
      <c r="CT30" s="212"/>
      <c r="CU30" s="212"/>
      <c r="CV30" s="212"/>
      <c r="CW30" s="212"/>
      <c r="CX30" s="212"/>
      <c r="CY30" s="212"/>
      <c r="CZ30" s="212"/>
      <c r="DA30" s="212"/>
      <c r="DB30" s="212"/>
      <c r="DC30" s="212"/>
      <c r="DD30" s="212"/>
      <c r="DE30" s="212"/>
      <c r="DF30" s="212"/>
      <c r="DG30" s="212"/>
      <c r="DH30" s="212"/>
      <c r="DI30" s="212"/>
      <c r="DJ30" s="212"/>
      <c r="DK30" s="212"/>
      <c r="DL30" s="212"/>
      <c r="DM30" s="212"/>
      <c r="DN30" s="212"/>
      <c r="DO30" s="212"/>
      <c r="DP30" s="212"/>
      <c r="DQ30" s="212"/>
      <c r="DR30" s="212"/>
      <c r="DS30" s="212"/>
      <c r="DT30" s="212"/>
      <c r="DU30" s="212"/>
      <c r="DV30" s="212"/>
      <c r="DW30" s="212"/>
      <c r="DX30" s="212"/>
      <c r="DY30" s="212"/>
      <c r="DZ30" s="212"/>
      <c r="EA30" s="212"/>
      <c r="EB30" s="212"/>
      <c r="EC30" s="212"/>
      <c r="ED30" s="212"/>
      <c r="EE30" s="212"/>
      <c r="EF30" s="212"/>
      <c r="EG30" s="212"/>
      <c r="EH30" s="212"/>
      <c r="EI30" s="212"/>
      <c r="EJ30" s="212"/>
      <c r="EK30" s="212"/>
      <c r="EL30" s="212"/>
      <c r="EM30" s="212"/>
      <c r="EN30" s="212"/>
      <c r="EO30" s="212"/>
      <c r="EP30" s="212"/>
      <c r="EQ30" s="212"/>
      <c r="ER30" s="212"/>
      <c r="ES30" s="212"/>
      <c r="ET30" s="212"/>
      <c r="EU30" s="212"/>
      <c r="EV30" s="212"/>
      <c r="EW30" s="212"/>
      <c r="EX30" s="212"/>
      <c r="EY30" s="212"/>
      <c r="EZ30" s="212"/>
      <c r="FA30" s="212"/>
      <c r="FB30" s="212"/>
      <c r="FC30" s="212"/>
      <c r="FD30" s="212"/>
      <c r="FE30" s="212"/>
      <c r="FF30" s="212"/>
      <c r="FG30" s="212"/>
      <c r="FH30" s="212"/>
      <c r="FI30" s="212"/>
      <c r="FJ30" s="212"/>
      <c r="FK30" s="212"/>
      <c r="FL30" s="212"/>
      <c r="FM30" s="212"/>
      <c r="FN30" s="212"/>
      <c r="FO30" s="212"/>
      <c r="FP30" s="212"/>
      <c r="FQ30" s="212"/>
      <c r="FR30" s="212"/>
      <c r="FS30" s="212"/>
      <c r="FT30" s="212"/>
      <c r="FU30" s="212"/>
      <c r="FV30" s="212"/>
      <c r="FW30" s="212"/>
      <c r="FX30" s="212"/>
      <c r="FY30" s="212"/>
      <c r="FZ30" s="212"/>
      <c r="GA30" s="212"/>
      <c r="GB30" s="212"/>
      <c r="GC30" s="212"/>
      <c r="GD30" s="212"/>
      <c r="GE30" s="212"/>
      <c r="GF30" s="212"/>
      <c r="GG30" s="212"/>
      <c r="GH30" s="212"/>
      <c r="GI30" s="212"/>
      <c r="GJ30" s="212"/>
      <c r="GK30" s="212"/>
      <c r="GL30" s="212"/>
    </row>
    <row r="31" spans="1:194" s="84" customFormat="1" ht="18" customHeight="1">
      <c r="A31" s="195" t="s">
        <v>19</v>
      </c>
      <c r="B31" s="225">
        <v>0.22</v>
      </c>
      <c r="C31" s="225">
        <v>0.03</v>
      </c>
      <c r="D31" s="69">
        <f t="shared" si="2"/>
        <v>60.00000000000006</v>
      </c>
      <c r="E31" s="69">
        <f t="shared" si="15"/>
        <v>0</v>
      </c>
      <c r="F31" s="226">
        <v>1.33</v>
      </c>
      <c r="G31" s="225">
        <v>1.95</v>
      </c>
      <c r="H31" s="69">
        <f t="shared" si="3"/>
        <v>420.0000000000004</v>
      </c>
      <c r="I31" s="69">
        <f t="shared" si="16"/>
        <v>0</v>
      </c>
      <c r="J31" s="226">
        <v>4.26</v>
      </c>
      <c r="K31" s="226">
        <v>1.04</v>
      </c>
      <c r="L31" s="69">
        <f t="shared" si="4"/>
        <v>1199.9999999999957</v>
      </c>
      <c r="M31" s="69">
        <f t="shared" si="17"/>
        <v>240.00000000000023</v>
      </c>
      <c r="N31" s="226">
        <v>5.2</v>
      </c>
      <c r="O31" s="226">
        <v>1.3</v>
      </c>
      <c r="P31" s="69">
        <f t="shared" si="5"/>
        <v>1140.0000000000023</v>
      </c>
      <c r="Q31" s="69">
        <f t="shared" si="18"/>
        <v>300.0000000000003</v>
      </c>
      <c r="R31" s="226">
        <v>4.48</v>
      </c>
      <c r="S31" s="226">
        <v>0.93</v>
      </c>
      <c r="T31" s="69">
        <f t="shared" si="6"/>
        <v>1280.0000000000011</v>
      </c>
      <c r="U31" s="69">
        <f t="shared" si="19"/>
        <v>240.00000000000023</v>
      </c>
      <c r="V31" s="195" t="s">
        <v>19</v>
      </c>
      <c r="W31" s="226">
        <v>4.31</v>
      </c>
      <c r="X31" s="226">
        <v>1.16</v>
      </c>
      <c r="Y31" s="69">
        <f t="shared" si="7"/>
        <v>1439.9999999999977</v>
      </c>
      <c r="Z31" s="69">
        <f t="shared" si="20"/>
        <v>319.9999999999985</v>
      </c>
      <c r="AA31" s="226">
        <v>4.11</v>
      </c>
      <c r="AB31" s="226">
        <v>1.12</v>
      </c>
      <c r="AC31" s="69">
        <f t="shared" si="21"/>
        <v>840.0000000000008</v>
      </c>
      <c r="AD31" s="69">
        <f t="shared" si="21"/>
        <v>240.00000000000023</v>
      </c>
      <c r="AE31" s="227">
        <v>549.69</v>
      </c>
      <c r="AF31" s="227">
        <v>316.34</v>
      </c>
      <c r="AG31" s="69">
        <f t="shared" si="22"/>
        <v>420.00000000030013</v>
      </c>
      <c r="AH31" s="69">
        <f t="shared" si="22"/>
        <v>179.9999999998363</v>
      </c>
      <c r="AI31" s="227">
        <v>1742.15</v>
      </c>
      <c r="AJ31" s="227">
        <v>625.72</v>
      </c>
      <c r="AK31" s="69">
        <f t="shared" si="23"/>
        <v>1020.0000000004366</v>
      </c>
      <c r="AL31" s="69">
        <f t="shared" si="23"/>
        <v>300.0000000004093</v>
      </c>
      <c r="AM31" s="227">
        <v>2409.27</v>
      </c>
      <c r="AN31" s="227">
        <v>661.73</v>
      </c>
      <c r="AO31" s="69">
        <f t="shared" si="24"/>
        <v>1020.0000000004366</v>
      </c>
      <c r="AP31" s="69">
        <f t="shared" si="24"/>
        <v>179.9999999998363</v>
      </c>
      <c r="AQ31" s="195" t="s">
        <v>19</v>
      </c>
      <c r="AR31" s="227">
        <v>2148.57</v>
      </c>
      <c r="AS31" s="227">
        <v>685.47</v>
      </c>
      <c r="AT31" s="69">
        <f t="shared" si="12"/>
        <v>1440.0000000023283</v>
      </c>
      <c r="AU31" s="69">
        <f t="shared" si="25"/>
        <v>400.0000000005457</v>
      </c>
      <c r="AV31" s="227">
        <v>1110.12</v>
      </c>
      <c r="AW31" s="227">
        <v>465.95</v>
      </c>
      <c r="AX31" s="69">
        <f t="shared" si="13"/>
        <v>479.99999999956344</v>
      </c>
      <c r="AY31" s="69">
        <f t="shared" si="26"/>
        <v>179.9999999998363</v>
      </c>
      <c r="AZ31" s="253">
        <v>0</v>
      </c>
      <c r="BA31" s="227">
        <v>0</v>
      </c>
      <c r="BB31" s="153">
        <f t="shared" si="27"/>
        <v>0</v>
      </c>
      <c r="BC31" s="69">
        <f t="shared" si="28"/>
        <v>0</v>
      </c>
      <c r="BD31" s="154">
        <f t="shared" si="14"/>
        <v>10760.000000003063</v>
      </c>
      <c r="BE31" s="155">
        <f t="shared" si="14"/>
        <v>2580.000000000463</v>
      </c>
      <c r="BF31" s="212"/>
      <c r="BG31" s="212"/>
      <c r="BH31" s="212"/>
      <c r="BI31" s="212"/>
      <c r="BJ31" s="212"/>
      <c r="BK31" s="212"/>
      <c r="BL31" s="212"/>
      <c r="BM31" s="212"/>
      <c r="BN31" s="212"/>
      <c r="BO31" s="212"/>
      <c r="BP31" s="212"/>
      <c r="BQ31" s="212"/>
      <c r="BR31" s="212"/>
      <c r="BS31" s="212"/>
      <c r="BT31" s="212"/>
      <c r="BU31" s="212"/>
      <c r="BV31" s="212"/>
      <c r="BW31" s="212"/>
      <c r="BX31" s="212"/>
      <c r="BY31" s="212"/>
      <c r="BZ31" s="212"/>
      <c r="CA31" s="212"/>
      <c r="CB31" s="212"/>
      <c r="CC31" s="212"/>
      <c r="CD31" s="212"/>
      <c r="CE31" s="212"/>
      <c r="CF31" s="212"/>
      <c r="CG31" s="212"/>
      <c r="CH31" s="212"/>
      <c r="CI31" s="212"/>
      <c r="CJ31" s="212"/>
      <c r="CK31" s="212"/>
      <c r="CL31" s="212"/>
      <c r="CM31" s="212"/>
      <c r="CN31" s="212"/>
      <c r="CO31" s="212"/>
      <c r="CP31" s="212"/>
      <c r="CQ31" s="212"/>
      <c r="CR31" s="212"/>
      <c r="CS31" s="212"/>
      <c r="CT31" s="212"/>
      <c r="CU31" s="212"/>
      <c r="CV31" s="212"/>
      <c r="CW31" s="212"/>
      <c r="CX31" s="212"/>
      <c r="CY31" s="212"/>
      <c r="CZ31" s="212"/>
      <c r="DA31" s="212"/>
      <c r="DB31" s="212"/>
      <c r="DC31" s="212"/>
      <c r="DD31" s="212"/>
      <c r="DE31" s="212"/>
      <c r="DF31" s="212"/>
      <c r="DG31" s="212"/>
      <c r="DH31" s="212"/>
      <c r="DI31" s="212"/>
      <c r="DJ31" s="212"/>
      <c r="DK31" s="212"/>
      <c r="DL31" s="212"/>
      <c r="DM31" s="212"/>
      <c r="DN31" s="212"/>
      <c r="DO31" s="212"/>
      <c r="DP31" s="212"/>
      <c r="DQ31" s="212"/>
      <c r="DR31" s="212"/>
      <c r="DS31" s="212"/>
      <c r="DT31" s="212"/>
      <c r="DU31" s="212"/>
      <c r="DV31" s="212"/>
      <c r="DW31" s="212"/>
      <c r="DX31" s="212"/>
      <c r="DY31" s="212"/>
      <c r="DZ31" s="212"/>
      <c r="EA31" s="212"/>
      <c r="EB31" s="212"/>
      <c r="EC31" s="212"/>
      <c r="ED31" s="212"/>
      <c r="EE31" s="212"/>
      <c r="EF31" s="212"/>
      <c r="EG31" s="212"/>
      <c r="EH31" s="212"/>
      <c r="EI31" s="212"/>
      <c r="EJ31" s="212"/>
      <c r="EK31" s="212"/>
      <c r="EL31" s="212"/>
      <c r="EM31" s="212"/>
      <c r="EN31" s="212"/>
      <c r="EO31" s="212"/>
      <c r="EP31" s="212"/>
      <c r="EQ31" s="212"/>
      <c r="ER31" s="212"/>
      <c r="ES31" s="212"/>
      <c r="ET31" s="212"/>
      <c r="EU31" s="212"/>
      <c r="EV31" s="212"/>
      <c r="EW31" s="212"/>
      <c r="EX31" s="212"/>
      <c r="EY31" s="212"/>
      <c r="EZ31" s="212"/>
      <c r="FA31" s="212"/>
      <c r="FB31" s="212"/>
      <c r="FC31" s="212"/>
      <c r="FD31" s="212"/>
      <c r="FE31" s="212"/>
      <c r="FF31" s="212"/>
      <c r="FG31" s="212"/>
      <c r="FH31" s="212"/>
      <c r="FI31" s="212"/>
      <c r="FJ31" s="212"/>
      <c r="FK31" s="212"/>
      <c r="FL31" s="212"/>
      <c r="FM31" s="212"/>
      <c r="FN31" s="212"/>
      <c r="FO31" s="212"/>
      <c r="FP31" s="212"/>
      <c r="FQ31" s="212"/>
      <c r="FR31" s="212"/>
      <c r="FS31" s="212"/>
      <c r="FT31" s="212"/>
      <c r="FU31" s="212"/>
      <c r="FV31" s="212"/>
      <c r="FW31" s="212"/>
      <c r="FX31" s="212"/>
      <c r="FY31" s="212"/>
      <c r="FZ31" s="212"/>
      <c r="GA31" s="212"/>
      <c r="GB31" s="212"/>
      <c r="GC31" s="212"/>
      <c r="GD31" s="212"/>
      <c r="GE31" s="212"/>
      <c r="GF31" s="212"/>
      <c r="GG31" s="212"/>
      <c r="GH31" s="212"/>
      <c r="GI31" s="212"/>
      <c r="GJ31" s="212"/>
      <c r="GK31" s="212"/>
      <c r="GL31" s="212"/>
    </row>
    <row r="32" spans="1:194" s="84" customFormat="1" ht="18" customHeight="1">
      <c r="A32" s="195" t="s">
        <v>20</v>
      </c>
      <c r="B32" s="225">
        <v>0.22</v>
      </c>
      <c r="C32" s="225">
        <v>0.03</v>
      </c>
      <c r="D32" s="69">
        <f t="shared" si="2"/>
        <v>0</v>
      </c>
      <c r="E32" s="69">
        <f t="shared" si="15"/>
        <v>0</v>
      </c>
      <c r="F32" s="226">
        <v>1.37</v>
      </c>
      <c r="G32" s="225">
        <v>1.95</v>
      </c>
      <c r="H32" s="69">
        <f t="shared" si="3"/>
        <v>240.00000000000023</v>
      </c>
      <c r="I32" s="69">
        <f t="shared" si="16"/>
        <v>0</v>
      </c>
      <c r="J32" s="226">
        <v>4.41</v>
      </c>
      <c r="K32" s="226">
        <v>1.08</v>
      </c>
      <c r="L32" s="69">
        <f t="shared" si="4"/>
        <v>1200.0000000000027</v>
      </c>
      <c r="M32" s="69">
        <f t="shared" si="17"/>
        <v>320.0000000000003</v>
      </c>
      <c r="N32" s="226">
        <v>5.38</v>
      </c>
      <c r="O32" s="226">
        <v>1.34</v>
      </c>
      <c r="P32" s="69">
        <f t="shared" si="5"/>
        <v>1079.9999999999982</v>
      </c>
      <c r="Q32" s="69">
        <f t="shared" si="18"/>
        <v>240.00000000000023</v>
      </c>
      <c r="R32" s="226">
        <v>4.63</v>
      </c>
      <c r="S32" s="226">
        <v>0.97</v>
      </c>
      <c r="T32" s="69">
        <f t="shared" si="6"/>
        <v>1199.9999999999957</v>
      </c>
      <c r="U32" s="69">
        <f t="shared" si="19"/>
        <v>319.9999999999994</v>
      </c>
      <c r="V32" s="195" t="s">
        <v>20</v>
      </c>
      <c r="W32" s="226">
        <v>4.47</v>
      </c>
      <c r="X32" s="226">
        <v>1.21</v>
      </c>
      <c r="Y32" s="69">
        <f t="shared" si="7"/>
        <v>1280.0000000000011</v>
      </c>
      <c r="Z32" s="69">
        <f t="shared" si="20"/>
        <v>400.00000000000034</v>
      </c>
      <c r="AA32" s="226">
        <v>4.25</v>
      </c>
      <c r="AB32" s="226">
        <v>1.16</v>
      </c>
      <c r="AC32" s="69">
        <f t="shared" si="21"/>
        <v>839.9999999999981</v>
      </c>
      <c r="AD32" s="69">
        <f t="shared" si="21"/>
        <v>239.9999999999989</v>
      </c>
      <c r="AE32" s="227">
        <v>549.75</v>
      </c>
      <c r="AF32" s="227">
        <v>316.38</v>
      </c>
      <c r="AG32" s="69">
        <f t="shared" si="22"/>
        <v>359.9999999996726</v>
      </c>
      <c r="AH32" s="69">
        <f t="shared" si="22"/>
        <v>240.00000000012278</v>
      </c>
      <c r="AI32" s="227">
        <v>1742.31</v>
      </c>
      <c r="AJ32" s="227">
        <v>625.77</v>
      </c>
      <c r="AK32" s="69">
        <f t="shared" si="23"/>
        <v>959.9999999991269</v>
      </c>
      <c r="AL32" s="69">
        <f t="shared" si="23"/>
        <v>299.99999999972715</v>
      </c>
      <c r="AM32" s="227">
        <v>2409.43</v>
      </c>
      <c r="AN32" s="227">
        <v>661.75</v>
      </c>
      <c r="AO32" s="69">
        <f t="shared" si="24"/>
        <v>959.9999999991269</v>
      </c>
      <c r="AP32" s="69">
        <f t="shared" si="24"/>
        <v>119.99999999989086</v>
      </c>
      <c r="AQ32" s="195" t="s">
        <v>20</v>
      </c>
      <c r="AR32" s="227">
        <v>2148.75</v>
      </c>
      <c r="AS32" s="227">
        <v>685.52</v>
      </c>
      <c r="AT32" s="69">
        <f t="shared" si="12"/>
        <v>1439.9999999986903</v>
      </c>
      <c r="AU32" s="69">
        <f t="shared" si="25"/>
        <v>399.9999999996362</v>
      </c>
      <c r="AV32" s="227">
        <v>1110.19</v>
      </c>
      <c r="AW32" s="227">
        <v>465.98</v>
      </c>
      <c r="AX32" s="69">
        <f t="shared" si="13"/>
        <v>420.00000000098225</v>
      </c>
      <c r="AY32" s="69">
        <f t="shared" si="26"/>
        <v>180.00000000017735</v>
      </c>
      <c r="AZ32" s="253">
        <v>0</v>
      </c>
      <c r="BA32" s="227">
        <v>0</v>
      </c>
      <c r="BB32" s="153">
        <f t="shared" si="27"/>
        <v>0</v>
      </c>
      <c r="BC32" s="69">
        <f t="shared" si="28"/>
        <v>0</v>
      </c>
      <c r="BD32" s="154">
        <f t="shared" si="14"/>
        <v>9979.999999997595</v>
      </c>
      <c r="BE32" s="155">
        <f t="shared" si="14"/>
        <v>2759.9999999995534</v>
      </c>
      <c r="BF32" s="212"/>
      <c r="BG32" s="212"/>
      <c r="BH32" s="212"/>
      <c r="BI32" s="212"/>
      <c r="BJ32" s="212"/>
      <c r="BK32" s="212"/>
      <c r="BL32" s="212"/>
      <c r="BM32" s="212"/>
      <c r="BN32" s="212"/>
      <c r="BO32" s="212"/>
      <c r="BP32" s="212"/>
      <c r="BQ32" s="212"/>
      <c r="BR32" s="212"/>
      <c r="BS32" s="212"/>
      <c r="BT32" s="212"/>
      <c r="BU32" s="212"/>
      <c r="BV32" s="212"/>
      <c r="BW32" s="212"/>
      <c r="BX32" s="212"/>
      <c r="BY32" s="212"/>
      <c r="BZ32" s="212"/>
      <c r="CA32" s="212"/>
      <c r="CB32" s="212"/>
      <c r="CC32" s="212"/>
      <c r="CD32" s="212"/>
      <c r="CE32" s="212"/>
      <c r="CF32" s="212"/>
      <c r="CG32" s="212"/>
      <c r="CH32" s="212"/>
      <c r="CI32" s="212"/>
      <c r="CJ32" s="212"/>
      <c r="CK32" s="212"/>
      <c r="CL32" s="212"/>
      <c r="CM32" s="212"/>
      <c r="CN32" s="212"/>
      <c r="CO32" s="212"/>
      <c r="CP32" s="212"/>
      <c r="CQ32" s="212"/>
      <c r="CR32" s="212"/>
      <c r="CS32" s="212"/>
      <c r="CT32" s="212"/>
      <c r="CU32" s="212"/>
      <c r="CV32" s="212"/>
      <c r="CW32" s="212"/>
      <c r="CX32" s="212"/>
      <c r="CY32" s="212"/>
      <c r="CZ32" s="212"/>
      <c r="DA32" s="212"/>
      <c r="DB32" s="212"/>
      <c r="DC32" s="212"/>
      <c r="DD32" s="212"/>
      <c r="DE32" s="212"/>
      <c r="DF32" s="212"/>
      <c r="DG32" s="212"/>
      <c r="DH32" s="212"/>
      <c r="DI32" s="212"/>
      <c r="DJ32" s="212"/>
      <c r="DK32" s="212"/>
      <c r="DL32" s="212"/>
      <c r="DM32" s="212"/>
      <c r="DN32" s="212"/>
      <c r="DO32" s="212"/>
      <c r="DP32" s="212"/>
      <c r="DQ32" s="212"/>
      <c r="DR32" s="212"/>
      <c r="DS32" s="212"/>
      <c r="DT32" s="212"/>
      <c r="DU32" s="212"/>
      <c r="DV32" s="212"/>
      <c r="DW32" s="212"/>
      <c r="DX32" s="212"/>
      <c r="DY32" s="212"/>
      <c r="DZ32" s="212"/>
      <c r="EA32" s="212"/>
      <c r="EB32" s="212"/>
      <c r="EC32" s="212"/>
      <c r="ED32" s="212"/>
      <c r="EE32" s="212"/>
      <c r="EF32" s="212"/>
      <c r="EG32" s="212"/>
      <c r="EH32" s="212"/>
      <c r="EI32" s="212"/>
      <c r="EJ32" s="212"/>
      <c r="EK32" s="212"/>
      <c r="EL32" s="212"/>
      <c r="EM32" s="212"/>
      <c r="EN32" s="212"/>
      <c r="EO32" s="212"/>
      <c r="EP32" s="212"/>
      <c r="EQ32" s="212"/>
      <c r="ER32" s="212"/>
      <c r="ES32" s="212"/>
      <c r="ET32" s="212"/>
      <c r="EU32" s="212"/>
      <c r="EV32" s="212"/>
      <c r="EW32" s="212"/>
      <c r="EX32" s="212"/>
      <c r="EY32" s="212"/>
      <c r="EZ32" s="212"/>
      <c r="FA32" s="212"/>
      <c r="FB32" s="212"/>
      <c r="FC32" s="212"/>
      <c r="FD32" s="212"/>
      <c r="FE32" s="212"/>
      <c r="FF32" s="212"/>
      <c r="FG32" s="212"/>
      <c r="FH32" s="212"/>
      <c r="FI32" s="212"/>
      <c r="FJ32" s="212"/>
      <c r="FK32" s="212"/>
      <c r="FL32" s="212"/>
      <c r="FM32" s="212"/>
      <c r="FN32" s="212"/>
      <c r="FO32" s="212"/>
      <c r="FP32" s="212"/>
      <c r="FQ32" s="212"/>
      <c r="FR32" s="212"/>
      <c r="FS32" s="212"/>
      <c r="FT32" s="212"/>
      <c r="FU32" s="212"/>
      <c r="FV32" s="212"/>
      <c r="FW32" s="212"/>
      <c r="FX32" s="212"/>
      <c r="FY32" s="212"/>
      <c r="FZ32" s="212"/>
      <c r="GA32" s="212"/>
      <c r="GB32" s="212"/>
      <c r="GC32" s="212"/>
      <c r="GD32" s="212"/>
      <c r="GE32" s="212"/>
      <c r="GF32" s="212"/>
      <c r="GG32" s="212"/>
      <c r="GH32" s="212"/>
      <c r="GI32" s="212"/>
      <c r="GJ32" s="212"/>
      <c r="GK32" s="212"/>
      <c r="GL32" s="212"/>
    </row>
    <row r="33" spans="1:194" s="238" customFormat="1" ht="18" customHeight="1">
      <c r="A33" s="195" t="s">
        <v>21</v>
      </c>
      <c r="B33" s="225">
        <v>0.23</v>
      </c>
      <c r="C33" s="225">
        <v>0.03</v>
      </c>
      <c r="D33" s="69">
        <f t="shared" si="2"/>
        <v>60.00000000000006</v>
      </c>
      <c r="E33" s="69">
        <f t="shared" si="15"/>
        <v>0</v>
      </c>
      <c r="F33" s="226">
        <v>1.41</v>
      </c>
      <c r="G33" s="225">
        <v>1.95</v>
      </c>
      <c r="H33" s="69">
        <f t="shared" si="3"/>
        <v>239.9999999999989</v>
      </c>
      <c r="I33" s="69">
        <f t="shared" si="16"/>
        <v>0</v>
      </c>
      <c r="J33" s="226">
        <v>4.57</v>
      </c>
      <c r="K33" s="226">
        <v>1.11</v>
      </c>
      <c r="L33" s="69">
        <f t="shared" si="4"/>
        <v>1280.0000000000011</v>
      </c>
      <c r="M33" s="69">
        <f t="shared" si="17"/>
        <v>240.00000000000023</v>
      </c>
      <c r="N33" s="226">
        <v>5.55</v>
      </c>
      <c r="O33" s="226">
        <v>1.38</v>
      </c>
      <c r="P33" s="69">
        <f t="shared" si="5"/>
        <v>1019.9999999999995</v>
      </c>
      <c r="Q33" s="69">
        <f t="shared" si="18"/>
        <v>239.9999999999989</v>
      </c>
      <c r="R33" s="226">
        <v>4.79</v>
      </c>
      <c r="S33" s="226">
        <v>1</v>
      </c>
      <c r="T33" s="69">
        <f t="shared" si="6"/>
        <v>1280.0000000000011</v>
      </c>
      <c r="U33" s="69">
        <f t="shared" si="19"/>
        <v>240.00000000000023</v>
      </c>
      <c r="V33" s="195" t="s">
        <v>21</v>
      </c>
      <c r="W33" s="226">
        <v>4.63</v>
      </c>
      <c r="X33" s="226">
        <v>1.25</v>
      </c>
      <c r="Y33" s="69">
        <f t="shared" si="7"/>
        <v>1280.0000000000011</v>
      </c>
      <c r="Z33" s="69">
        <f t="shared" si="20"/>
        <v>320.0000000000003</v>
      </c>
      <c r="AA33" s="226">
        <v>4.39</v>
      </c>
      <c r="AB33" s="226">
        <v>1.2</v>
      </c>
      <c r="AC33" s="69">
        <f t="shared" si="21"/>
        <v>839.9999999999981</v>
      </c>
      <c r="AD33" s="69">
        <f t="shared" si="21"/>
        <v>240.00000000000023</v>
      </c>
      <c r="AE33" s="227">
        <v>549.81</v>
      </c>
      <c r="AF33" s="227">
        <v>316.41</v>
      </c>
      <c r="AG33" s="69">
        <f t="shared" si="22"/>
        <v>359.9999999996726</v>
      </c>
      <c r="AH33" s="69">
        <f t="shared" si="22"/>
        <v>180.00000000017735</v>
      </c>
      <c r="AI33" s="227">
        <v>1742.47</v>
      </c>
      <c r="AJ33" s="227">
        <v>625.81</v>
      </c>
      <c r="AK33" s="69">
        <f t="shared" si="23"/>
        <v>960.0000000004911</v>
      </c>
      <c r="AL33" s="69">
        <f t="shared" si="23"/>
        <v>239.99999999978172</v>
      </c>
      <c r="AM33" s="227">
        <v>2409.59</v>
      </c>
      <c r="AN33" s="227">
        <v>661.78</v>
      </c>
      <c r="AO33" s="69">
        <f t="shared" si="24"/>
        <v>960.0000000018554</v>
      </c>
      <c r="AP33" s="69">
        <f t="shared" si="24"/>
        <v>179.9999999998363</v>
      </c>
      <c r="AQ33" s="195" t="s">
        <v>21</v>
      </c>
      <c r="AR33" s="227">
        <v>2148.94</v>
      </c>
      <c r="AS33" s="227">
        <v>685.57</v>
      </c>
      <c r="AT33" s="69">
        <f t="shared" si="12"/>
        <v>1520.0000000004366</v>
      </c>
      <c r="AU33" s="69">
        <f t="shared" si="25"/>
        <v>400.0000000005457</v>
      </c>
      <c r="AV33" s="227">
        <v>1110.26</v>
      </c>
      <c r="AW33" s="227">
        <v>466.01</v>
      </c>
      <c r="AX33" s="69">
        <f t="shared" si="13"/>
        <v>419.999999999618</v>
      </c>
      <c r="AY33" s="69">
        <f t="shared" si="26"/>
        <v>179.9999999998363</v>
      </c>
      <c r="AZ33" s="253">
        <v>0</v>
      </c>
      <c r="BA33" s="227">
        <v>0</v>
      </c>
      <c r="BB33" s="153">
        <f t="shared" si="27"/>
        <v>0</v>
      </c>
      <c r="BC33" s="69">
        <f t="shared" si="28"/>
        <v>0</v>
      </c>
      <c r="BD33" s="154">
        <f t="shared" si="14"/>
        <v>10220.000000002074</v>
      </c>
      <c r="BE33" s="155">
        <f t="shared" si="14"/>
        <v>2460.0000000001774</v>
      </c>
      <c r="BF33" s="212"/>
      <c r="BG33" s="212"/>
      <c r="BH33" s="212"/>
      <c r="BI33" s="212"/>
      <c r="BJ33" s="212"/>
      <c r="BK33" s="212"/>
      <c r="BL33" s="212"/>
      <c r="BM33" s="212"/>
      <c r="BN33" s="212"/>
      <c r="BO33" s="212"/>
      <c r="BP33" s="212"/>
      <c r="BQ33" s="212"/>
      <c r="BR33" s="212"/>
      <c r="BS33" s="212"/>
      <c r="BT33" s="212"/>
      <c r="BU33" s="212"/>
      <c r="BV33" s="212"/>
      <c r="BW33" s="212"/>
      <c r="BX33" s="212"/>
      <c r="BY33" s="212"/>
      <c r="BZ33" s="212"/>
      <c r="CA33" s="212"/>
      <c r="CB33" s="212"/>
      <c r="CC33" s="212"/>
      <c r="CD33" s="212"/>
      <c r="CE33" s="212"/>
      <c r="CF33" s="212"/>
      <c r="CG33" s="212"/>
      <c r="CH33" s="212"/>
      <c r="CI33" s="212"/>
      <c r="CJ33" s="212"/>
      <c r="CK33" s="212"/>
      <c r="CL33" s="212"/>
      <c r="CM33" s="212"/>
      <c r="CN33" s="212"/>
      <c r="CO33" s="212"/>
      <c r="CP33" s="212"/>
      <c r="CQ33" s="212"/>
      <c r="CR33" s="212"/>
      <c r="CS33" s="212"/>
      <c r="CT33" s="212"/>
      <c r="CU33" s="212"/>
      <c r="CV33" s="212"/>
      <c r="CW33" s="212"/>
      <c r="CX33" s="212"/>
      <c r="CY33" s="212"/>
      <c r="CZ33" s="212"/>
      <c r="DA33" s="212"/>
      <c r="DB33" s="212"/>
      <c r="DC33" s="212"/>
      <c r="DD33" s="212"/>
      <c r="DE33" s="212"/>
      <c r="DF33" s="212"/>
      <c r="DG33" s="212"/>
      <c r="DH33" s="212"/>
      <c r="DI33" s="212"/>
      <c r="DJ33" s="212"/>
      <c r="DK33" s="212"/>
      <c r="DL33" s="212"/>
      <c r="DM33" s="212"/>
      <c r="DN33" s="212"/>
      <c r="DO33" s="212"/>
      <c r="DP33" s="212"/>
      <c r="DQ33" s="212"/>
      <c r="DR33" s="212"/>
      <c r="DS33" s="212"/>
      <c r="DT33" s="212"/>
      <c r="DU33" s="212"/>
      <c r="DV33" s="212"/>
      <c r="DW33" s="212"/>
      <c r="DX33" s="212"/>
      <c r="DY33" s="212"/>
      <c r="DZ33" s="212"/>
      <c r="EA33" s="212"/>
      <c r="EB33" s="212"/>
      <c r="EC33" s="212"/>
      <c r="ED33" s="212"/>
      <c r="EE33" s="212"/>
      <c r="EF33" s="212"/>
      <c r="EG33" s="212"/>
      <c r="EH33" s="212"/>
      <c r="EI33" s="212"/>
      <c r="EJ33" s="212"/>
      <c r="EK33" s="212"/>
      <c r="EL33" s="212"/>
      <c r="EM33" s="212"/>
      <c r="EN33" s="212"/>
      <c r="EO33" s="212"/>
      <c r="EP33" s="212"/>
      <c r="EQ33" s="212"/>
      <c r="ER33" s="212"/>
      <c r="ES33" s="212"/>
      <c r="ET33" s="212"/>
      <c r="EU33" s="212"/>
      <c r="EV33" s="212"/>
      <c r="EW33" s="212"/>
      <c r="EX33" s="212"/>
      <c r="EY33" s="212"/>
      <c r="EZ33" s="212"/>
      <c r="FA33" s="212"/>
      <c r="FB33" s="212"/>
      <c r="FC33" s="212"/>
      <c r="FD33" s="212"/>
      <c r="FE33" s="212"/>
      <c r="FF33" s="212"/>
      <c r="FG33" s="212"/>
      <c r="FH33" s="212"/>
      <c r="FI33" s="212"/>
      <c r="FJ33" s="212"/>
      <c r="FK33" s="212"/>
      <c r="FL33" s="212"/>
      <c r="FM33" s="212"/>
      <c r="FN33" s="212"/>
      <c r="FO33" s="212"/>
      <c r="FP33" s="212"/>
      <c r="FQ33" s="212"/>
      <c r="FR33" s="212"/>
      <c r="FS33" s="212"/>
      <c r="FT33" s="212"/>
      <c r="FU33" s="212"/>
      <c r="FV33" s="212"/>
      <c r="FW33" s="212"/>
      <c r="FX33" s="212"/>
      <c r="FY33" s="212"/>
      <c r="FZ33" s="212"/>
      <c r="GA33" s="212"/>
      <c r="GB33" s="212"/>
      <c r="GC33" s="212"/>
      <c r="GD33" s="212"/>
      <c r="GE33" s="212"/>
      <c r="GF33" s="212"/>
      <c r="GG33" s="212"/>
      <c r="GH33" s="212"/>
      <c r="GI33" s="212"/>
      <c r="GJ33" s="212"/>
      <c r="GK33" s="212"/>
      <c r="GL33" s="212"/>
    </row>
    <row r="34" spans="1:194" s="84" customFormat="1" ht="18" customHeight="1">
      <c r="A34" s="149" t="s">
        <v>22</v>
      </c>
      <c r="B34" s="239">
        <v>0.24</v>
      </c>
      <c r="C34" s="239">
        <v>0.03</v>
      </c>
      <c r="D34" s="73">
        <f>(B34-B33)*D$6</f>
        <v>59.999999999999886</v>
      </c>
      <c r="E34" s="73">
        <f t="shared" si="15"/>
        <v>0</v>
      </c>
      <c r="F34" s="240">
        <v>1.45</v>
      </c>
      <c r="G34" s="239">
        <v>1.95</v>
      </c>
      <c r="H34" s="73">
        <f>(F34-F33)*H$6</f>
        <v>240.00000000000023</v>
      </c>
      <c r="I34" s="73">
        <f t="shared" si="16"/>
        <v>0</v>
      </c>
      <c r="J34" s="240">
        <v>4.73</v>
      </c>
      <c r="K34" s="240">
        <v>1.15</v>
      </c>
      <c r="L34" s="73">
        <f>(J34-J33)*L$6</f>
        <v>1280.0000000000011</v>
      </c>
      <c r="M34" s="73">
        <f t="shared" si="17"/>
        <v>319.9999999999985</v>
      </c>
      <c r="N34" s="240">
        <v>5.73</v>
      </c>
      <c r="O34" s="240">
        <v>1.43</v>
      </c>
      <c r="P34" s="73">
        <f>(N34-N33)*P$6</f>
        <v>1080.0000000000036</v>
      </c>
      <c r="Q34" s="73">
        <f t="shared" si="18"/>
        <v>300.0000000000003</v>
      </c>
      <c r="R34" s="240">
        <v>4.94</v>
      </c>
      <c r="S34" s="240">
        <v>1.04</v>
      </c>
      <c r="T34" s="73">
        <f>(R34-R33)*T$6</f>
        <v>1200.0000000000027</v>
      </c>
      <c r="U34" s="73">
        <f t="shared" si="19"/>
        <v>320.0000000000003</v>
      </c>
      <c r="V34" s="149" t="s">
        <v>22</v>
      </c>
      <c r="W34" s="240">
        <v>4.78</v>
      </c>
      <c r="X34" s="240">
        <v>1.29</v>
      </c>
      <c r="Y34" s="73">
        <f>(W34-W33)*Y$6</f>
        <v>1200.0000000000027</v>
      </c>
      <c r="Z34" s="73">
        <f t="shared" si="20"/>
        <v>320.0000000000003</v>
      </c>
      <c r="AA34" s="240">
        <v>4.53</v>
      </c>
      <c r="AB34" s="240">
        <v>1.24</v>
      </c>
      <c r="AC34" s="73">
        <f>(AA34-AA33)*$AC$6</f>
        <v>840.0000000000034</v>
      </c>
      <c r="AD34" s="73">
        <f>(AB34-AB33)*$AC$6</f>
        <v>240.00000000000023</v>
      </c>
      <c r="AE34" s="241">
        <v>549.88</v>
      </c>
      <c r="AF34" s="241">
        <v>316.45</v>
      </c>
      <c r="AG34" s="73">
        <f t="shared" si="22"/>
        <v>420.00000000030013</v>
      </c>
      <c r="AH34" s="73">
        <f t="shared" si="22"/>
        <v>239.99999999978172</v>
      </c>
      <c r="AI34" s="241">
        <v>1742.64</v>
      </c>
      <c r="AJ34" s="241">
        <v>625.86</v>
      </c>
      <c r="AK34" s="73">
        <f>(AI34-AI33)*$AK$6</f>
        <v>1020.0000000004366</v>
      </c>
      <c r="AL34" s="73">
        <f>(AJ34-AJ33)*$AK$6</f>
        <v>300.0000000004093</v>
      </c>
      <c r="AM34" s="241">
        <v>2409.76</v>
      </c>
      <c r="AN34" s="241">
        <v>661.81</v>
      </c>
      <c r="AO34" s="73">
        <f>(AM34-AM33)*$AO$6</f>
        <v>1020.0000000004366</v>
      </c>
      <c r="AP34" s="73">
        <f>(AN34-AN33)*$AO$6</f>
        <v>179.9999999998363</v>
      </c>
      <c r="AQ34" s="149" t="s">
        <v>22</v>
      </c>
      <c r="AR34" s="241">
        <v>2149.13</v>
      </c>
      <c r="AS34" s="241">
        <v>685.62</v>
      </c>
      <c r="AT34" s="73">
        <f>(AR34-AR33)*AT$6</f>
        <v>1520.0000000004366</v>
      </c>
      <c r="AU34" s="73">
        <f t="shared" si="25"/>
        <v>399.9999999996362</v>
      </c>
      <c r="AV34" s="241">
        <v>1110.33</v>
      </c>
      <c r="AW34" s="241">
        <v>466.04</v>
      </c>
      <c r="AX34" s="73">
        <f>(AV34-AV33)*AX$6</f>
        <v>419.999999999618</v>
      </c>
      <c r="AY34" s="73">
        <f t="shared" si="26"/>
        <v>180.00000000017735</v>
      </c>
      <c r="AZ34" s="254">
        <v>0</v>
      </c>
      <c r="BA34" s="241">
        <v>0</v>
      </c>
      <c r="BB34" s="242">
        <f t="shared" si="27"/>
        <v>0</v>
      </c>
      <c r="BC34" s="73">
        <f t="shared" si="28"/>
        <v>0</v>
      </c>
      <c r="BD34" s="161">
        <f>BB34+D34+H34+L34+P34+T34+Y34+AC34+AG34+AK34+AO34+AT34+AX34</f>
        <v>10300.000000001242</v>
      </c>
      <c r="BE34" s="162">
        <f>BC34+E34+I34+M34+Q34+U34+Z34+AD34+AH34+AL34+AP34+AU34+AY34</f>
        <v>2799.9999999998404</v>
      </c>
      <c r="BF34" s="212"/>
      <c r="BG34" s="212"/>
      <c r="BH34" s="212"/>
      <c r="BI34" s="212"/>
      <c r="BJ34" s="212"/>
      <c r="BK34" s="212"/>
      <c r="BL34" s="212"/>
      <c r="BM34" s="212"/>
      <c r="BN34" s="212"/>
      <c r="BO34" s="212"/>
      <c r="BP34" s="212"/>
      <c r="BQ34" s="212"/>
      <c r="BR34" s="212"/>
      <c r="BS34" s="212"/>
      <c r="BT34" s="212"/>
      <c r="BU34" s="212"/>
      <c r="BV34" s="212"/>
      <c r="BW34" s="212"/>
      <c r="BX34" s="212"/>
      <c r="BY34" s="212"/>
      <c r="BZ34" s="212"/>
      <c r="CA34" s="212"/>
      <c r="CB34" s="212"/>
      <c r="CC34" s="212"/>
      <c r="CD34" s="212"/>
      <c r="CE34" s="212"/>
      <c r="CF34" s="212"/>
      <c r="CG34" s="212"/>
      <c r="CH34" s="212"/>
      <c r="CI34" s="212"/>
      <c r="CJ34" s="212"/>
      <c r="CK34" s="212"/>
      <c r="CL34" s="212"/>
      <c r="CM34" s="212"/>
      <c r="CN34" s="212"/>
      <c r="CO34" s="212"/>
      <c r="CP34" s="212"/>
      <c r="CQ34" s="212"/>
      <c r="CR34" s="212"/>
      <c r="CS34" s="212"/>
      <c r="CT34" s="212"/>
      <c r="CU34" s="212"/>
      <c r="CV34" s="212"/>
      <c r="CW34" s="212"/>
      <c r="CX34" s="212"/>
      <c r="CY34" s="212"/>
      <c r="CZ34" s="212"/>
      <c r="DA34" s="212"/>
      <c r="DB34" s="212"/>
      <c r="DC34" s="212"/>
      <c r="DD34" s="212"/>
      <c r="DE34" s="212"/>
      <c r="DF34" s="212"/>
      <c r="DG34" s="212"/>
      <c r="DH34" s="212"/>
      <c r="DI34" s="212"/>
      <c r="DJ34" s="212"/>
      <c r="DK34" s="212"/>
      <c r="DL34" s="212"/>
      <c r="DM34" s="212"/>
      <c r="DN34" s="212"/>
      <c r="DO34" s="212"/>
      <c r="DP34" s="212"/>
      <c r="DQ34" s="212"/>
      <c r="DR34" s="212"/>
      <c r="DS34" s="212"/>
      <c r="DT34" s="212"/>
      <c r="DU34" s="212"/>
      <c r="DV34" s="212"/>
      <c r="DW34" s="212"/>
      <c r="DX34" s="212"/>
      <c r="DY34" s="212"/>
      <c r="DZ34" s="212"/>
      <c r="EA34" s="212"/>
      <c r="EB34" s="212"/>
      <c r="EC34" s="212"/>
      <c r="ED34" s="212"/>
      <c r="EE34" s="212"/>
      <c r="EF34" s="212"/>
      <c r="EG34" s="212"/>
      <c r="EH34" s="212"/>
      <c r="EI34" s="212"/>
      <c r="EJ34" s="212"/>
      <c r="EK34" s="212"/>
      <c r="EL34" s="212"/>
      <c r="EM34" s="212"/>
      <c r="EN34" s="212"/>
      <c r="EO34" s="212"/>
      <c r="EP34" s="212"/>
      <c r="EQ34" s="212"/>
      <c r="ER34" s="212"/>
      <c r="ES34" s="212"/>
      <c r="ET34" s="212"/>
      <c r="EU34" s="212"/>
      <c r="EV34" s="212"/>
      <c r="EW34" s="212"/>
      <c r="EX34" s="212"/>
      <c r="EY34" s="212"/>
      <c r="EZ34" s="212"/>
      <c r="FA34" s="212"/>
      <c r="FB34" s="212"/>
      <c r="FC34" s="212"/>
      <c r="FD34" s="212"/>
      <c r="FE34" s="212"/>
      <c r="FF34" s="212"/>
      <c r="FG34" s="212"/>
      <c r="FH34" s="212"/>
      <c r="FI34" s="212"/>
      <c r="FJ34" s="212"/>
      <c r="FK34" s="212"/>
      <c r="FL34" s="212"/>
      <c r="FM34" s="212"/>
      <c r="FN34" s="212"/>
      <c r="FO34" s="212"/>
      <c r="FP34" s="212"/>
      <c r="FQ34" s="212"/>
      <c r="FR34" s="212"/>
      <c r="FS34" s="212"/>
      <c r="FT34" s="212"/>
      <c r="FU34" s="212"/>
      <c r="FV34" s="212"/>
      <c r="FW34" s="212"/>
      <c r="FX34" s="212"/>
      <c r="FY34" s="212"/>
      <c r="FZ34" s="212"/>
      <c r="GA34" s="212"/>
      <c r="GB34" s="212"/>
      <c r="GC34" s="212"/>
      <c r="GD34" s="212"/>
      <c r="GE34" s="212"/>
      <c r="GF34" s="212"/>
      <c r="GG34" s="212"/>
      <c r="GH34" s="212"/>
      <c r="GI34" s="212"/>
      <c r="GJ34" s="212"/>
      <c r="GK34" s="212"/>
      <c r="GL34" s="212"/>
    </row>
    <row r="35" spans="1:194" s="243" customFormat="1" ht="18" customHeight="1">
      <c r="A35" s="195" t="s">
        <v>23</v>
      </c>
      <c r="B35" s="214">
        <v>0.25</v>
      </c>
      <c r="C35" s="214">
        <v>0.03</v>
      </c>
      <c r="D35" s="69">
        <f>(B35-B34)*D$6</f>
        <v>60.00000000000006</v>
      </c>
      <c r="E35" s="69">
        <f t="shared" si="15"/>
        <v>0</v>
      </c>
      <c r="F35" s="215">
        <v>1.48</v>
      </c>
      <c r="G35" s="214">
        <v>1.95</v>
      </c>
      <c r="H35" s="69">
        <f>(F35-F34)*H$6</f>
        <v>180.00000000000017</v>
      </c>
      <c r="I35" s="69">
        <f t="shared" si="16"/>
        <v>0</v>
      </c>
      <c r="J35" s="215">
        <v>4.89</v>
      </c>
      <c r="K35" s="215">
        <v>1.18</v>
      </c>
      <c r="L35" s="69">
        <f>(J35-J34)*L$6</f>
        <v>1279.999999999994</v>
      </c>
      <c r="M35" s="69">
        <f t="shared" si="17"/>
        <v>240.00000000000023</v>
      </c>
      <c r="N35" s="215">
        <v>5.91</v>
      </c>
      <c r="O35" s="215">
        <v>1.47</v>
      </c>
      <c r="P35" s="69">
        <f>(N35-N34)*P$6</f>
        <v>1079.9999999999982</v>
      </c>
      <c r="Q35" s="69">
        <f t="shared" si="18"/>
        <v>240.00000000000023</v>
      </c>
      <c r="R35" s="215">
        <v>5.13</v>
      </c>
      <c r="S35" s="215">
        <v>1.07</v>
      </c>
      <c r="T35" s="69">
        <f>(R35-R34)*T$6</f>
        <v>1519.999999999996</v>
      </c>
      <c r="U35" s="69">
        <f t="shared" si="19"/>
        <v>240.00000000000023</v>
      </c>
      <c r="V35" s="195" t="s">
        <v>23</v>
      </c>
      <c r="W35" s="215">
        <v>4.96</v>
      </c>
      <c r="X35" s="215">
        <v>1.34</v>
      </c>
      <c r="Y35" s="69">
        <f>(W35-W34)*Y$6</f>
        <v>1439.9999999999977</v>
      </c>
      <c r="Z35" s="69">
        <f t="shared" si="20"/>
        <v>400.00000000000034</v>
      </c>
      <c r="AA35" s="215">
        <v>4.69</v>
      </c>
      <c r="AB35" s="215">
        <v>1.28</v>
      </c>
      <c r="AC35" s="69">
        <f>(AA35-AA34)*$AC$6</f>
        <v>960.0000000000009</v>
      </c>
      <c r="AD35" s="69">
        <f>(AB35-AB34)*$AC$6</f>
        <v>240.00000000000023</v>
      </c>
      <c r="AE35" s="216">
        <v>549.91</v>
      </c>
      <c r="AF35" s="216">
        <v>316.47</v>
      </c>
      <c r="AG35" s="69">
        <f t="shared" si="22"/>
        <v>179.9999999998363</v>
      </c>
      <c r="AH35" s="69">
        <f t="shared" si="22"/>
        <v>120.00000000023192</v>
      </c>
      <c r="AI35" s="216">
        <v>1742.83</v>
      </c>
      <c r="AJ35" s="216">
        <v>625.9</v>
      </c>
      <c r="AK35" s="69">
        <f>(AI35-AI34)*$AK$6</f>
        <v>1139.9999999989632</v>
      </c>
      <c r="AL35" s="69">
        <f>(AJ35-AJ34)*$AK$6</f>
        <v>239.99999999978172</v>
      </c>
      <c r="AM35" s="216">
        <v>2409.94</v>
      </c>
      <c r="AN35" s="216">
        <v>661.84</v>
      </c>
      <c r="AO35" s="69">
        <f>(AM35-AM34)*$AO$6</f>
        <v>1079.9999999990177</v>
      </c>
      <c r="AP35" s="69">
        <f>(AN35-AN34)*$AO$6</f>
        <v>180.0000000005184</v>
      </c>
      <c r="AQ35" s="195" t="s">
        <v>23</v>
      </c>
      <c r="AR35" s="216">
        <v>2149.35</v>
      </c>
      <c r="AS35" s="216">
        <v>685.67</v>
      </c>
      <c r="AT35" s="69">
        <f>(AR35-AR34)*AT$6</f>
        <v>1759.9999999983993</v>
      </c>
      <c r="AU35" s="69">
        <f t="shared" si="25"/>
        <v>399.9999999996362</v>
      </c>
      <c r="AV35" s="216">
        <v>1110.42</v>
      </c>
      <c r="AW35" s="216">
        <v>466.08</v>
      </c>
      <c r="AX35" s="69">
        <f>(AV35-AV34)*AX$6</f>
        <v>540.0000000008731</v>
      </c>
      <c r="AY35" s="69">
        <f t="shared" si="26"/>
        <v>239.99999999978172</v>
      </c>
      <c r="AZ35" s="253">
        <v>0</v>
      </c>
      <c r="BA35" s="227">
        <v>0</v>
      </c>
      <c r="BB35" s="153">
        <f t="shared" si="27"/>
        <v>0</v>
      </c>
      <c r="BC35" s="69">
        <f t="shared" si="28"/>
        <v>0</v>
      </c>
      <c r="BD35" s="154">
        <f aca="true" t="shared" si="29" ref="BD35:BE40">BB35+D35+H35+L35+P35+T35+Y35+AC35+AG35+AK35+AO35+AT35+AX35</f>
        <v>11219.999999997079</v>
      </c>
      <c r="BE35" s="155">
        <f t="shared" si="29"/>
        <v>2539.999999999951</v>
      </c>
      <c r="BF35" s="212"/>
      <c r="BG35" s="212"/>
      <c r="BH35" s="212"/>
      <c r="BI35" s="212"/>
      <c r="BJ35" s="212"/>
      <c r="BK35" s="212"/>
      <c r="BL35" s="212"/>
      <c r="BM35" s="212"/>
      <c r="BN35" s="212"/>
      <c r="BO35" s="212"/>
      <c r="BP35" s="212"/>
      <c r="BQ35" s="212"/>
      <c r="BR35" s="212"/>
      <c r="BS35" s="212"/>
      <c r="BT35" s="212"/>
      <c r="BU35" s="212"/>
      <c r="BV35" s="212"/>
      <c r="BW35" s="212"/>
      <c r="BX35" s="212"/>
      <c r="BY35" s="212"/>
      <c r="BZ35" s="212"/>
      <c r="CA35" s="212"/>
      <c r="CB35" s="212"/>
      <c r="CC35" s="212"/>
      <c r="CD35" s="212"/>
      <c r="CE35" s="212"/>
      <c r="CF35" s="212"/>
      <c r="CG35" s="212"/>
      <c r="CH35" s="212"/>
      <c r="CI35" s="212"/>
      <c r="CJ35" s="212"/>
      <c r="CK35" s="212"/>
      <c r="CL35" s="212"/>
      <c r="CM35" s="212"/>
      <c r="CN35" s="212"/>
      <c r="CO35" s="212"/>
      <c r="CP35" s="212"/>
      <c r="CQ35" s="212"/>
      <c r="CR35" s="212"/>
      <c r="CS35" s="212"/>
      <c r="CT35" s="212"/>
      <c r="CU35" s="212"/>
      <c r="CV35" s="212"/>
      <c r="CW35" s="212"/>
      <c r="CX35" s="212"/>
      <c r="CY35" s="212"/>
      <c r="CZ35" s="212"/>
      <c r="DA35" s="212"/>
      <c r="DB35" s="212"/>
      <c r="DC35" s="212"/>
      <c r="DD35" s="212"/>
      <c r="DE35" s="212"/>
      <c r="DF35" s="212"/>
      <c r="DG35" s="212"/>
      <c r="DH35" s="212"/>
      <c r="DI35" s="212"/>
      <c r="DJ35" s="212"/>
      <c r="DK35" s="212"/>
      <c r="DL35" s="212"/>
      <c r="DM35" s="212"/>
      <c r="DN35" s="212"/>
      <c r="DO35" s="212"/>
      <c r="DP35" s="212"/>
      <c r="DQ35" s="212"/>
      <c r="DR35" s="212"/>
      <c r="DS35" s="212"/>
      <c r="DT35" s="212"/>
      <c r="DU35" s="212"/>
      <c r="DV35" s="212"/>
      <c r="DW35" s="212"/>
      <c r="DX35" s="212"/>
      <c r="DY35" s="212"/>
      <c r="DZ35" s="212"/>
      <c r="EA35" s="212"/>
      <c r="EB35" s="212"/>
      <c r="EC35" s="212"/>
      <c r="ED35" s="212"/>
      <c r="EE35" s="212"/>
      <c r="EF35" s="212"/>
      <c r="EG35" s="212"/>
      <c r="EH35" s="212"/>
      <c r="EI35" s="212"/>
      <c r="EJ35" s="212"/>
      <c r="EK35" s="212"/>
      <c r="EL35" s="212"/>
      <c r="EM35" s="212"/>
      <c r="EN35" s="212"/>
      <c r="EO35" s="212"/>
      <c r="EP35" s="212"/>
      <c r="EQ35" s="212"/>
      <c r="ER35" s="212"/>
      <c r="ES35" s="212"/>
      <c r="ET35" s="212"/>
      <c r="EU35" s="212"/>
      <c r="EV35" s="212"/>
      <c r="EW35" s="212"/>
      <c r="EX35" s="212"/>
      <c r="EY35" s="212"/>
      <c r="EZ35" s="212"/>
      <c r="FA35" s="212"/>
      <c r="FB35" s="212"/>
      <c r="FC35" s="212"/>
      <c r="FD35" s="212"/>
      <c r="FE35" s="212"/>
      <c r="FF35" s="212"/>
      <c r="FG35" s="212"/>
      <c r="FH35" s="212"/>
      <c r="FI35" s="212"/>
      <c r="FJ35" s="212"/>
      <c r="FK35" s="212"/>
      <c r="FL35" s="212"/>
      <c r="FM35" s="212"/>
      <c r="FN35" s="212"/>
      <c r="FO35" s="212"/>
      <c r="FP35" s="212"/>
      <c r="FQ35" s="212"/>
      <c r="FR35" s="212"/>
      <c r="FS35" s="212"/>
      <c r="FT35" s="212"/>
      <c r="FU35" s="212"/>
      <c r="FV35" s="212"/>
      <c r="FW35" s="212"/>
      <c r="FX35" s="212"/>
      <c r="FY35" s="212"/>
      <c r="FZ35" s="212"/>
      <c r="GA35" s="212"/>
      <c r="GB35" s="212"/>
      <c r="GC35" s="212"/>
      <c r="GD35" s="212"/>
      <c r="GE35" s="212"/>
      <c r="GF35" s="212"/>
      <c r="GG35" s="212"/>
      <c r="GH35" s="212"/>
      <c r="GI35" s="212"/>
      <c r="GJ35" s="212"/>
      <c r="GK35" s="212"/>
      <c r="GL35" s="212"/>
    </row>
    <row r="36" spans="1:194" s="84" customFormat="1" ht="18" customHeight="1" thickBot="1">
      <c r="A36" s="213" t="s">
        <v>112</v>
      </c>
      <c r="B36" s="214">
        <v>0.26</v>
      </c>
      <c r="C36" s="214">
        <v>0.03</v>
      </c>
      <c r="D36" s="207"/>
      <c r="E36" s="207"/>
      <c r="F36" s="215">
        <v>1.5</v>
      </c>
      <c r="G36" s="214">
        <v>1.95</v>
      </c>
      <c r="H36" s="207"/>
      <c r="I36" s="207"/>
      <c r="J36" s="215">
        <v>4.98</v>
      </c>
      <c r="K36" s="215">
        <v>1.2</v>
      </c>
      <c r="L36" s="207"/>
      <c r="M36" s="207"/>
      <c r="N36" s="215">
        <v>6.01</v>
      </c>
      <c r="O36" s="215">
        <v>1.49</v>
      </c>
      <c r="P36" s="207"/>
      <c r="Q36" s="207"/>
      <c r="R36" s="215">
        <v>5.22</v>
      </c>
      <c r="S36" s="215">
        <v>1.09</v>
      </c>
      <c r="T36" s="207"/>
      <c r="U36" s="207"/>
      <c r="V36" s="213" t="s">
        <v>112</v>
      </c>
      <c r="W36" s="215">
        <v>5.06</v>
      </c>
      <c r="X36" s="215">
        <v>1.36</v>
      </c>
      <c r="Y36" s="207"/>
      <c r="Z36" s="207"/>
      <c r="AA36" s="215">
        <v>4.77</v>
      </c>
      <c r="AB36" s="215">
        <v>1.3</v>
      </c>
      <c r="AC36" s="207"/>
      <c r="AD36" s="207"/>
      <c r="AE36" s="216">
        <v>549.92</v>
      </c>
      <c r="AF36" s="216">
        <v>316.47</v>
      </c>
      <c r="AG36" s="207"/>
      <c r="AH36" s="207"/>
      <c r="AI36" s="216">
        <v>1742.93</v>
      </c>
      <c r="AJ36" s="216">
        <v>625.93</v>
      </c>
      <c r="AK36" s="207"/>
      <c r="AL36" s="207"/>
      <c r="AM36" s="216">
        <v>2410.05</v>
      </c>
      <c r="AN36" s="216">
        <v>661.86</v>
      </c>
      <c r="AO36" s="207"/>
      <c r="AP36" s="207"/>
      <c r="AQ36" s="213" t="s">
        <v>112</v>
      </c>
      <c r="AR36" s="216">
        <v>2149.48</v>
      </c>
      <c r="AS36" s="216">
        <v>685.69</v>
      </c>
      <c r="AT36" s="207"/>
      <c r="AU36" s="207"/>
      <c r="AV36" s="216">
        <v>1110.47</v>
      </c>
      <c r="AW36" s="216">
        <v>466.09</v>
      </c>
      <c r="AX36" s="207"/>
      <c r="AY36" s="207"/>
      <c r="AZ36" s="249">
        <v>0</v>
      </c>
      <c r="BA36" s="216">
        <v>0</v>
      </c>
      <c r="BB36" s="207"/>
      <c r="BC36" s="207"/>
      <c r="BD36" s="207"/>
      <c r="BE36" s="207"/>
      <c r="BF36" s="212"/>
      <c r="BG36" s="212"/>
      <c r="BH36" s="212"/>
      <c r="BI36" s="212"/>
      <c r="BJ36" s="212"/>
      <c r="BK36" s="212"/>
      <c r="BL36" s="212"/>
      <c r="BM36" s="212"/>
      <c r="BN36" s="212"/>
      <c r="BO36" s="212"/>
      <c r="BP36" s="212"/>
      <c r="BQ36" s="212"/>
      <c r="BR36" s="212"/>
      <c r="BS36" s="212"/>
      <c r="BT36" s="212"/>
      <c r="BU36" s="212"/>
      <c r="BV36" s="212"/>
      <c r="BW36" s="212"/>
      <c r="BX36" s="212"/>
      <c r="BY36" s="212"/>
      <c r="BZ36" s="212"/>
      <c r="CA36" s="212"/>
      <c r="CB36" s="212"/>
      <c r="CC36" s="212"/>
      <c r="CD36" s="212"/>
      <c r="CE36" s="212"/>
      <c r="CF36" s="212"/>
      <c r="CG36" s="212"/>
      <c r="CH36" s="212"/>
      <c r="CI36" s="212"/>
      <c r="CJ36" s="212"/>
      <c r="CK36" s="212"/>
      <c r="CL36" s="212"/>
      <c r="CM36" s="212"/>
      <c r="CN36" s="212"/>
      <c r="CO36" s="212"/>
      <c r="CP36" s="212"/>
      <c r="CQ36" s="212"/>
      <c r="CR36" s="212"/>
      <c r="CS36" s="212"/>
      <c r="CT36" s="212"/>
      <c r="CU36" s="212"/>
      <c r="CV36" s="212"/>
      <c r="CW36" s="212"/>
      <c r="CX36" s="212"/>
      <c r="CY36" s="212"/>
      <c r="CZ36" s="212"/>
      <c r="DA36" s="212"/>
      <c r="DB36" s="212"/>
      <c r="DC36" s="212"/>
      <c r="DD36" s="212"/>
      <c r="DE36" s="212"/>
      <c r="DF36" s="212"/>
      <c r="DG36" s="212"/>
      <c r="DH36" s="212"/>
      <c r="DI36" s="212"/>
      <c r="DJ36" s="212"/>
      <c r="DK36" s="212"/>
      <c r="DL36" s="212"/>
      <c r="DM36" s="212"/>
      <c r="DN36" s="212"/>
      <c r="DO36" s="212"/>
      <c r="DP36" s="212"/>
      <c r="DQ36" s="212"/>
      <c r="DR36" s="212"/>
      <c r="DS36" s="212"/>
      <c r="DT36" s="212"/>
      <c r="DU36" s="212"/>
      <c r="DV36" s="212"/>
      <c r="DW36" s="212"/>
      <c r="DX36" s="212"/>
      <c r="DY36" s="212"/>
      <c r="DZ36" s="212"/>
      <c r="EA36" s="212"/>
      <c r="EB36" s="212"/>
      <c r="EC36" s="212"/>
      <c r="ED36" s="212"/>
      <c r="EE36" s="212"/>
      <c r="EF36" s="212"/>
      <c r="EG36" s="212"/>
      <c r="EH36" s="212"/>
      <c r="EI36" s="212"/>
      <c r="EJ36" s="212"/>
      <c r="EK36" s="212"/>
      <c r="EL36" s="212"/>
      <c r="EM36" s="212"/>
      <c r="EN36" s="212"/>
      <c r="EO36" s="212"/>
      <c r="EP36" s="212"/>
      <c r="EQ36" s="212"/>
      <c r="ER36" s="212"/>
      <c r="ES36" s="212"/>
      <c r="ET36" s="212"/>
      <c r="EU36" s="212"/>
      <c r="EV36" s="212"/>
      <c r="EW36" s="212"/>
      <c r="EX36" s="212"/>
      <c r="EY36" s="212"/>
      <c r="EZ36" s="212"/>
      <c r="FA36" s="212"/>
      <c r="FB36" s="212"/>
      <c r="FC36" s="212"/>
      <c r="FD36" s="212"/>
      <c r="FE36" s="212"/>
      <c r="FF36" s="212"/>
      <c r="FG36" s="212"/>
      <c r="FH36" s="212"/>
      <c r="FI36" s="212"/>
      <c r="FJ36" s="212"/>
      <c r="FK36" s="212"/>
      <c r="FL36" s="212"/>
      <c r="FM36" s="212"/>
      <c r="FN36" s="212"/>
      <c r="FO36" s="212"/>
      <c r="FP36" s="212"/>
      <c r="FQ36" s="212"/>
      <c r="FR36" s="212"/>
      <c r="FS36" s="212"/>
      <c r="FT36" s="212"/>
      <c r="FU36" s="212"/>
      <c r="FV36" s="212"/>
      <c r="FW36" s="212"/>
      <c r="FX36" s="212"/>
      <c r="FY36" s="212"/>
      <c r="FZ36" s="212"/>
      <c r="GA36" s="212"/>
      <c r="GB36" s="212"/>
      <c r="GC36" s="212"/>
      <c r="GD36" s="212"/>
      <c r="GE36" s="212"/>
      <c r="GF36" s="212"/>
      <c r="GG36" s="212"/>
      <c r="GH36" s="212"/>
      <c r="GI36" s="212"/>
      <c r="GJ36" s="212"/>
      <c r="GK36" s="212"/>
      <c r="GL36" s="212"/>
    </row>
    <row r="37" spans="1:194" s="217" customFormat="1" ht="18" customHeight="1" thickBot="1">
      <c r="A37" s="163" t="s">
        <v>24</v>
      </c>
      <c r="B37" s="164">
        <v>0.27</v>
      </c>
      <c r="C37" s="164">
        <v>0.03</v>
      </c>
      <c r="D37" s="67">
        <f>(B37-B35)*D$6</f>
        <v>120.00000000000011</v>
      </c>
      <c r="E37" s="67">
        <f>(C37-C35)*D$6</f>
        <v>0</v>
      </c>
      <c r="F37" s="165">
        <v>1.52</v>
      </c>
      <c r="G37" s="164">
        <v>1.95</v>
      </c>
      <c r="H37" s="67">
        <f>(F37-F35)*H$6</f>
        <v>240.00000000000023</v>
      </c>
      <c r="I37" s="67">
        <f>(G37-G35)*H$6</f>
        <v>0</v>
      </c>
      <c r="J37" s="165">
        <v>5.07</v>
      </c>
      <c r="K37" s="165">
        <v>1.22</v>
      </c>
      <c r="L37" s="67">
        <f>(J37-J35)*L$6</f>
        <v>1440.0000000000048</v>
      </c>
      <c r="M37" s="67">
        <f>(K37-K35)*L$6</f>
        <v>320.0000000000003</v>
      </c>
      <c r="N37" s="165">
        <v>6.12</v>
      </c>
      <c r="O37" s="165">
        <v>1.51</v>
      </c>
      <c r="P37" s="67">
        <f>(N37-N35)*P$6</f>
        <v>1259.9999999999998</v>
      </c>
      <c r="Q37" s="67">
        <f>(O37-O35)*P$6</f>
        <v>240.00000000000023</v>
      </c>
      <c r="R37" s="165">
        <v>5.32</v>
      </c>
      <c r="S37" s="165">
        <v>1.1</v>
      </c>
      <c r="T37" s="67">
        <f>(R37-R35)*T$6</f>
        <v>1520.0000000000032</v>
      </c>
      <c r="U37" s="67">
        <f>(S37-S35)*T$6</f>
        <v>240.00000000000023</v>
      </c>
      <c r="V37" s="163" t="s">
        <v>24</v>
      </c>
      <c r="W37" s="165">
        <v>5.15</v>
      </c>
      <c r="X37" s="165">
        <v>1.38</v>
      </c>
      <c r="Y37" s="67">
        <f>(W37-W35)*Y$6</f>
        <v>1520.0000000000032</v>
      </c>
      <c r="Z37" s="67">
        <f>(X37-X35)*Y$6</f>
        <v>319.9999999999985</v>
      </c>
      <c r="AA37" s="165">
        <v>4.86</v>
      </c>
      <c r="AB37" s="165">
        <v>1.32</v>
      </c>
      <c r="AC37" s="67">
        <f>(AA37-AA35)*$AC$6</f>
        <v>1019.9999999999995</v>
      </c>
      <c r="AD37" s="67">
        <f>(AB37-AB35)*$AC$6</f>
        <v>240.00000000000023</v>
      </c>
      <c r="AE37" s="166">
        <v>549.92</v>
      </c>
      <c r="AF37" s="166">
        <v>316.48</v>
      </c>
      <c r="AG37" s="67">
        <f>(AE37-AE35)*$AG$6</f>
        <v>59.99999999994543</v>
      </c>
      <c r="AH37" s="67">
        <f>(AF37-AF35)*$AG$6</f>
        <v>59.99999999994543</v>
      </c>
      <c r="AI37" s="166">
        <v>1743.03</v>
      </c>
      <c r="AJ37" s="166">
        <v>625.95</v>
      </c>
      <c r="AK37" s="67">
        <f>(AI37-AI35)*$AK$6</f>
        <v>1200.0000000002728</v>
      </c>
      <c r="AL37" s="67">
        <f>(AJ37-AJ35)*$AK$6</f>
        <v>300.0000000004093</v>
      </c>
      <c r="AM37" s="166">
        <v>2410.16</v>
      </c>
      <c r="AN37" s="166">
        <v>661.88</v>
      </c>
      <c r="AO37" s="67">
        <f>(AM37-AM35)*$AO$6</f>
        <v>1319.9999999987995</v>
      </c>
      <c r="AP37" s="67">
        <f>(AN37-AN35)*$AO$6</f>
        <v>239.99999999978172</v>
      </c>
      <c r="AQ37" s="163" t="s">
        <v>24</v>
      </c>
      <c r="AR37" s="166">
        <v>2149.61</v>
      </c>
      <c r="AS37" s="166">
        <v>685.72</v>
      </c>
      <c r="AT37" s="67">
        <f>(AR37-AR35)*AT$6</f>
        <v>2080.0000000017462</v>
      </c>
      <c r="AU37" s="67">
        <f>(AS37-AS35)*AT$6</f>
        <v>400.0000000005457</v>
      </c>
      <c r="AV37" s="166">
        <v>1110.53</v>
      </c>
      <c r="AW37" s="166">
        <v>466.11</v>
      </c>
      <c r="AX37" s="67">
        <f>(AV37-AV35)*AX$6</f>
        <v>659.9999999993997</v>
      </c>
      <c r="AY37" s="67">
        <f>(AW37-AW35)*AX$6</f>
        <v>180.00000000017735</v>
      </c>
      <c r="AZ37" s="250">
        <v>0</v>
      </c>
      <c r="BA37" s="166">
        <v>0</v>
      </c>
      <c r="BB37" s="150">
        <f>(AZ37-AZ35)*BB$6</f>
        <v>0</v>
      </c>
      <c r="BC37" s="67">
        <f>(BA37-BA35)*BB$6</f>
        <v>0</v>
      </c>
      <c r="BD37" s="151">
        <f t="shared" si="29"/>
        <v>12440.000000000175</v>
      </c>
      <c r="BE37" s="152">
        <f t="shared" si="29"/>
        <v>2540.0000000008586</v>
      </c>
      <c r="BF37" s="168"/>
      <c r="BG37" s="168"/>
      <c r="BH37" s="168"/>
      <c r="BI37" s="168"/>
      <c r="BJ37" s="168"/>
      <c r="BK37" s="168"/>
      <c r="BL37" s="168"/>
      <c r="BM37" s="168"/>
      <c r="BN37" s="168"/>
      <c r="BO37" s="168"/>
      <c r="BP37" s="168"/>
      <c r="BQ37" s="168"/>
      <c r="BR37" s="168"/>
      <c r="BS37" s="168"/>
      <c r="BT37" s="168"/>
      <c r="BU37" s="168"/>
      <c r="BV37" s="168"/>
      <c r="BW37" s="168"/>
      <c r="BX37" s="168"/>
      <c r="BY37" s="168"/>
      <c r="BZ37" s="168"/>
      <c r="CA37" s="168"/>
      <c r="CB37" s="168"/>
      <c r="CC37" s="168"/>
      <c r="CD37" s="168"/>
      <c r="CE37" s="168"/>
      <c r="CF37" s="168"/>
      <c r="CG37" s="168"/>
      <c r="CH37" s="168"/>
      <c r="CI37" s="168"/>
      <c r="CJ37" s="168"/>
      <c r="CK37" s="168"/>
      <c r="CL37" s="168"/>
      <c r="CM37" s="168"/>
      <c r="CN37" s="168"/>
      <c r="CO37" s="168"/>
      <c r="CP37" s="168"/>
      <c r="CQ37" s="168"/>
      <c r="CR37" s="168"/>
      <c r="CS37" s="168"/>
      <c r="CT37" s="168"/>
      <c r="CU37" s="168"/>
      <c r="CV37" s="168"/>
      <c r="CW37" s="168"/>
      <c r="CX37" s="168"/>
      <c r="CY37" s="168"/>
      <c r="CZ37" s="168"/>
      <c r="DA37" s="168"/>
      <c r="DB37" s="168"/>
      <c r="DC37" s="168"/>
      <c r="DD37" s="168"/>
      <c r="DE37" s="168"/>
      <c r="DF37" s="168"/>
      <c r="DG37" s="168"/>
      <c r="DH37" s="168"/>
      <c r="DI37" s="168"/>
      <c r="DJ37" s="168"/>
      <c r="DK37" s="168"/>
      <c r="DL37" s="168"/>
      <c r="DM37" s="168"/>
      <c r="DN37" s="168"/>
      <c r="DO37" s="168"/>
      <c r="DP37" s="168"/>
      <c r="DQ37" s="168"/>
      <c r="DR37" s="168"/>
      <c r="DS37" s="168"/>
      <c r="DT37" s="168"/>
      <c r="DU37" s="168"/>
      <c r="DV37" s="168"/>
      <c r="DW37" s="168"/>
      <c r="DX37" s="168"/>
      <c r="DY37" s="168"/>
      <c r="DZ37" s="168"/>
      <c r="EA37" s="168"/>
      <c r="EB37" s="168"/>
      <c r="EC37" s="168"/>
      <c r="ED37" s="168"/>
      <c r="EE37" s="168"/>
      <c r="EF37" s="168"/>
      <c r="EG37" s="168"/>
      <c r="EH37" s="168"/>
      <c r="EI37" s="168"/>
      <c r="EJ37" s="168"/>
      <c r="EK37" s="168"/>
      <c r="EL37" s="168"/>
      <c r="EM37" s="168"/>
      <c r="EN37" s="168"/>
      <c r="EO37" s="168"/>
      <c r="EP37" s="168"/>
      <c r="EQ37" s="168"/>
      <c r="ER37" s="168"/>
      <c r="ES37" s="168"/>
      <c r="ET37" s="168"/>
      <c r="EU37" s="168"/>
      <c r="EV37" s="168"/>
      <c r="EW37" s="168"/>
      <c r="EX37" s="168"/>
      <c r="EY37" s="168"/>
      <c r="EZ37" s="168"/>
      <c r="FA37" s="168"/>
      <c r="FB37" s="168"/>
      <c r="FC37" s="168"/>
      <c r="FD37" s="168"/>
      <c r="FE37" s="168"/>
      <c r="FF37" s="168"/>
      <c r="FG37" s="168"/>
      <c r="FH37" s="168"/>
      <c r="FI37" s="168"/>
      <c r="FJ37" s="168"/>
      <c r="FK37" s="168"/>
      <c r="FL37" s="168"/>
      <c r="FM37" s="168"/>
      <c r="FN37" s="168"/>
      <c r="FO37" s="168"/>
      <c r="FP37" s="168"/>
      <c r="FQ37" s="168"/>
      <c r="FR37" s="168"/>
      <c r="FS37" s="168"/>
      <c r="FT37" s="168"/>
      <c r="FU37" s="168"/>
      <c r="FV37" s="168"/>
      <c r="FW37" s="168"/>
      <c r="FX37" s="168"/>
      <c r="FY37" s="168"/>
      <c r="FZ37" s="168"/>
      <c r="GA37" s="168"/>
      <c r="GB37" s="168"/>
      <c r="GC37" s="168"/>
      <c r="GD37" s="168"/>
      <c r="GE37" s="168"/>
      <c r="GF37" s="168"/>
      <c r="GG37" s="168"/>
      <c r="GH37" s="168"/>
      <c r="GI37" s="168"/>
      <c r="GJ37" s="168"/>
      <c r="GK37" s="168"/>
      <c r="GL37" s="168"/>
    </row>
    <row r="38" spans="1:194" s="84" customFormat="1" ht="18" customHeight="1">
      <c r="A38" s="205" t="s">
        <v>113</v>
      </c>
      <c r="B38" s="218">
        <v>0.27</v>
      </c>
      <c r="C38" s="218">
        <v>0.03</v>
      </c>
      <c r="D38" s="219"/>
      <c r="E38" s="219"/>
      <c r="F38" s="220">
        <v>1.54</v>
      </c>
      <c r="G38" s="218">
        <v>1.95</v>
      </c>
      <c r="H38" s="219"/>
      <c r="I38" s="219"/>
      <c r="J38" s="220">
        <v>5.16</v>
      </c>
      <c r="K38" s="220">
        <v>1.24</v>
      </c>
      <c r="L38" s="219"/>
      <c r="M38" s="219"/>
      <c r="N38" s="220">
        <v>6.23</v>
      </c>
      <c r="O38" s="220">
        <v>1.54</v>
      </c>
      <c r="P38" s="219"/>
      <c r="Q38" s="219"/>
      <c r="R38" s="220">
        <v>5.42</v>
      </c>
      <c r="S38" s="220">
        <v>1.12</v>
      </c>
      <c r="T38" s="219"/>
      <c r="U38" s="219"/>
      <c r="V38" s="205" t="s">
        <v>113</v>
      </c>
      <c r="W38" s="220">
        <v>5.24</v>
      </c>
      <c r="X38" s="220">
        <v>1.4</v>
      </c>
      <c r="Y38" s="219"/>
      <c r="Z38" s="219"/>
      <c r="AA38" s="220">
        <v>4.95</v>
      </c>
      <c r="AB38" s="220">
        <v>1.34</v>
      </c>
      <c r="AC38" s="219"/>
      <c r="AD38" s="219"/>
      <c r="AE38" s="221">
        <v>549.93</v>
      </c>
      <c r="AF38" s="221">
        <v>316.48</v>
      </c>
      <c r="AG38" s="219"/>
      <c r="AH38" s="219"/>
      <c r="AI38" s="221">
        <v>1743.13</v>
      </c>
      <c r="AJ38" s="221">
        <v>625.98</v>
      </c>
      <c r="AK38" s="219"/>
      <c r="AL38" s="219"/>
      <c r="AM38" s="221">
        <v>2410.27</v>
      </c>
      <c r="AN38" s="221">
        <v>661.89</v>
      </c>
      <c r="AO38" s="219"/>
      <c r="AP38" s="219"/>
      <c r="AQ38" s="205" t="s">
        <v>113</v>
      </c>
      <c r="AR38" s="221">
        <v>2149.73</v>
      </c>
      <c r="AS38" s="221">
        <v>685.74</v>
      </c>
      <c r="AT38" s="219"/>
      <c r="AU38" s="219"/>
      <c r="AV38" s="221">
        <v>1110.58</v>
      </c>
      <c r="AW38" s="221">
        <v>466.13</v>
      </c>
      <c r="AX38" s="219"/>
      <c r="AY38" s="219"/>
      <c r="AZ38" s="251">
        <v>0</v>
      </c>
      <c r="BA38" s="221">
        <v>0</v>
      </c>
      <c r="BB38" s="219"/>
      <c r="BC38" s="219"/>
      <c r="BD38" s="219"/>
      <c r="BE38" s="219"/>
      <c r="BF38" s="212"/>
      <c r="BG38" s="212"/>
      <c r="BH38" s="212"/>
      <c r="BI38" s="212"/>
      <c r="BJ38" s="212"/>
      <c r="BK38" s="212"/>
      <c r="BL38" s="212"/>
      <c r="BM38" s="212"/>
      <c r="BN38" s="212"/>
      <c r="BO38" s="212"/>
      <c r="BP38" s="212"/>
      <c r="BQ38" s="212"/>
      <c r="BR38" s="212"/>
      <c r="BS38" s="212"/>
      <c r="BT38" s="212"/>
      <c r="BU38" s="212"/>
      <c r="BV38" s="212"/>
      <c r="BW38" s="212"/>
      <c r="BX38" s="212"/>
      <c r="BY38" s="212"/>
      <c r="BZ38" s="212"/>
      <c r="CA38" s="212"/>
      <c r="CB38" s="212"/>
      <c r="CC38" s="212"/>
      <c r="CD38" s="212"/>
      <c r="CE38" s="212"/>
      <c r="CF38" s="212"/>
      <c r="CG38" s="212"/>
      <c r="CH38" s="212"/>
      <c r="CI38" s="212"/>
      <c r="CJ38" s="212"/>
      <c r="CK38" s="212"/>
      <c r="CL38" s="212"/>
      <c r="CM38" s="212"/>
      <c r="CN38" s="212"/>
      <c r="CO38" s="212"/>
      <c r="CP38" s="212"/>
      <c r="CQ38" s="212"/>
      <c r="CR38" s="212"/>
      <c r="CS38" s="212"/>
      <c r="CT38" s="212"/>
      <c r="CU38" s="212"/>
      <c r="CV38" s="212"/>
      <c r="CW38" s="212"/>
      <c r="CX38" s="212"/>
      <c r="CY38" s="212"/>
      <c r="CZ38" s="212"/>
      <c r="DA38" s="212"/>
      <c r="DB38" s="212"/>
      <c r="DC38" s="212"/>
      <c r="DD38" s="212"/>
      <c r="DE38" s="212"/>
      <c r="DF38" s="212"/>
      <c r="DG38" s="212"/>
      <c r="DH38" s="212"/>
      <c r="DI38" s="212"/>
      <c r="DJ38" s="212"/>
      <c r="DK38" s="212"/>
      <c r="DL38" s="212"/>
      <c r="DM38" s="212"/>
      <c r="DN38" s="212"/>
      <c r="DO38" s="212"/>
      <c r="DP38" s="212"/>
      <c r="DQ38" s="212"/>
      <c r="DR38" s="212"/>
      <c r="DS38" s="212"/>
      <c r="DT38" s="212"/>
      <c r="DU38" s="212"/>
      <c r="DV38" s="212"/>
      <c r="DW38" s="212"/>
      <c r="DX38" s="212"/>
      <c r="DY38" s="212"/>
      <c r="DZ38" s="212"/>
      <c r="EA38" s="212"/>
      <c r="EB38" s="212"/>
      <c r="EC38" s="212"/>
      <c r="ED38" s="212"/>
      <c r="EE38" s="212"/>
      <c r="EF38" s="212"/>
      <c r="EG38" s="212"/>
      <c r="EH38" s="212"/>
      <c r="EI38" s="212"/>
      <c r="EJ38" s="212"/>
      <c r="EK38" s="212"/>
      <c r="EL38" s="212"/>
      <c r="EM38" s="212"/>
      <c r="EN38" s="212"/>
      <c r="EO38" s="212"/>
      <c r="EP38" s="212"/>
      <c r="EQ38" s="212"/>
      <c r="ER38" s="212"/>
      <c r="ES38" s="212"/>
      <c r="ET38" s="212"/>
      <c r="EU38" s="212"/>
      <c r="EV38" s="212"/>
      <c r="EW38" s="212"/>
      <c r="EX38" s="212"/>
      <c r="EY38" s="212"/>
      <c r="EZ38" s="212"/>
      <c r="FA38" s="212"/>
      <c r="FB38" s="212"/>
      <c r="FC38" s="212"/>
      <c r="FD38" s="212"/>
      <c r="FE38" s="212"/>
      <c r="FF38" s="212"/>
      <c r="FG38" s="212"/>
      <c r="FH38" s="212"/>
      <c r="FI38" s="212"/>
      <c r="FJ38" s="212"/>
      <c r="FK38" s="212"/>
      <c r="FL38" s="212"/>
      <c r="FM38" s="212"/>
      <c r="FN38" s="212"/>
      <c r="FO38" s="212"/>
      <c r="FP38" s="212"/>
      <c r="FQ38" s="212"/>
      <c r="FR38" s="212"/>
      <c r="FS38" s="212"/>
      <c r="FT38" s="212"/>
      <c r="FU38" s="212"/>
      <c r="FV38" s="212"/>
      <c r="FW38" s="212"/>
      <c r="FX38" s="212"/>
      <c r="FY38" s="212"/>
      <c r="FZ38" s="212"/>
      <c r="GA38" s="212"/>
      <c r="GB38" s="212"/>
      <c r="GC38" s="212"/>
      <c r="GD38" s="212"/>
      <c r="GE38" s="212"/>
      <c r="GF38" s="212"/>
      <c r="GG38" s="212"/>
      <c r="GH38" s="212"/>
      <c r="GI38" s="212"/>
      <c r="GJ38" s="212"/>
      <c r="GK38" s="212"/>
      <c r="GL38" s="212"/>
    </row>
    <row r="39" spans="1:194" s="84" customFormat="1" ht="18" customHeight="1">
      <c r="A39" s="195" t="s">
        <v>25</v>
      </c>
      <c r="B39" s="218">
        <v>0.28</v>
      </c>
      <c r="C39" s="218">
        <v>0.03</v>
      </c>
      <c r="D39" s="69">
        <f>(B39-B37)*D$6</f>
        <v>60.00000000000006</v>
      </c>
      <c r="E39" s="69">
        <f>(C39-C37)*D$6</f>
        <v>0</v>
      </c>
      <c r="F39" s="220">
        <v>1.55</v>
      </c>
      <c r="G39" s="218">
        <v>1.95</v>
      </c>
      <c r="H39" s="69">
        <f>(F39-F37)*H$6</f>
        <v>180.00000000000017</v>
      </c>
      <c r="I39" s="69">
        <f>(G39-G37)*H$6</f>
        <v>0</v>
      </c>
      <c r="J39" s="220">
        <v>5.24</v>
      </c>
      <c r="K39" s="220">
        <v>1.25</v>
      </c>
      <c r="L39" s="69">
        <f>(J39-J37)*L$6</f>
        <v>1359.9999999999995</v>
      </c>
      <c r="M39" s="69">
        <f>(K39-K37)*L$6</f>
        <v>240.00000000000023</v>
      </c>
      <c r="N39" s="220">
        <v>6.33</v>
      </c>
      <c r="O39" s="220">
        <v>1.56</v>
      </c>
      <c r="P39" s="69">
        <f>(N39-N37)*P$6</f>
        <v>1259.9999999999998</v>
      </c>
      <c r="Q39" s="69">
        <f>(O39-O37)*P$6</f>
        <v>300.0000000000003</v>
      </c>
      <c r="R39" s="220">
        <v>5.51</v>
      </c>
      <c r="S39" s="220">
        <v>1.14</v>
      </c>
      <c r="T39" s="69">
        <f>(R39-R37)*T$6</f>
        <v>1519.999999999996</v>
      </c>
      <c r="U39" s="69">
        <f>(S39-S37)*T$6</f>
        <v>319.9999999999985</v>
      </c>
      <c r="V39" s="195" t="s">
        <v>25</v>
      </c>
      <c r="W39" s="220">
        <v>5.33</v>
      </c>
      <c r="X39" s="220">
        <v>1.42</v>
      </c>
      <c r="Y39" s="69">
        <f>(W39-W37)*Y$6</f>
        <v>1439.9999999999977</v>
      </c>
      <c r="Z39" s="69">
        <f>(X39-X37)*Y$6</f>
        <v>320.0000000000003</v>
      </c>
      <c r="AA39" s="220">
        <v>5.04</v>
      </c>
      <c r="AB39" s="220">
        <v>1.36</v>
      </c>
      <c r="AC39" s="69">
        <f>(AA39-AA37)*$AC$6</f>
        <v>1079.9999999999982</v>
      </c>
      <c r="AD39" s="69">
        <f>(AB39-AB37)*$AC$6</f>
        <v>240.00000000000023</v>
      </c>
      <c r="AE39" s="221">
        <v>549.94</v>
      </c>
      <c r="AF39" s="221">
        <v>316.48</v>
      </c>
      <c r="AG39" s="69">
        <f>(AE39-AE37)*$AG$6</f>
        <v>120.00000000057298</v>
      </c>
      <c r="AH39" s="69">
        <f>(AF39-AF37)*$AG$6</f>
        <v>0</v>
      </c>
      <c r="AI39" s="221">
        <v>1743.23</v>
      </c>
      <c r="AJ39" s="221">
        <v>626</v>
      </c>
      <c r="AK39" s="69">
        <f>(AI39-AI37)*$AK$6</f>
        <v>1200.0000000002728</v>
      </c>
      <c r="AL39" s="69">
        <f>(AJ39-AJ37)*$AK$6</f>
        <v>299.99999999972715</v>
      </c>
      <c r="AM39" s="221">
        <v>2410.38</v>
      </c>
      <c r="AN39" s="221">
        <v>661.91</v>
      </c>
      <c r="AO39" s="69">
        <f>(AM39-AM37)*$AO$6</f>
        <v>1320.000000001528</v>
      </c>
      <c r="AP39" s="69">
        <f>(AN39-AN37)*$AO$6</f>
        <v>179.9999999998363</v>
      </c>
      <c r="AQ39" s="195" t="s">
        <v>25</v>
      </c>
      <c r="AR39" s="221">
        <v>2149.86</v>
      </c>
      <c r="AS39" s="221">
        <v>685.77</v>
      </c>
      <c r="AT39" s="69">
        <f>(AR39-AR37)*AT$6</f>
        <v>2000</v>
      </c>
      <c r="AU39" s="69">
        <f>(AS39-AS37)*AT$6</f>
        <v>399.9999999996362</v>
      </c>
      <c r="AV39" s="221">
        <v>1110.62</v>
      </c>
      <c r="AW39" s="221">
        <v>466.15</v>
      </c>
      <c r="AX39" s="69">
        <f>(AV39-AV37)*AX$6</f>
        <v>539.9999999995089</v>
      </c>
      <c r="AY39" s="69">
        <f>(AW39-AW37)*AX$6</f>
        <v>239.99999999978172</v>
      </c>
      <c r="AZ39" s="253">
        <v>0</v>
      </c>
      <c r="BA39" s="227">
        <v>0</v>
      </c>
      <c r="BB39" s="153">
        <f>(AZ39-AZ37)*BB$6</f>
        <v>0</v>
      </c>
      <c r="BC39" s="69">
        <f>(BA39-BA37)*BB$6</f>
        <v>0</v>
      </c>
      <c r="BD39" s="154">
        <f t="shared" si="29"/>
        <v>12080.000000001874</v>
      </c>
      <c r="BE39" s="155">
        <f t="shared" si="29"/>
        <v>2539.999999998981</v>
      </c>
      <c r="BF39" s="212"/>
      <c r="BG39" s="212"/>
      <c r="BH39" s="212"/>
      <c r="BI39" s="212"/>
      <c r="BJ39" s="212"/>
      <c r="BK39" s="212"/>
      <c r="BL39" s="212"/>
      <c r="BM39" s="212"/>
      <c r="BN39" s="212"/>
      <c r="BO39" s="212"/>
      <c r="BP39" s="212"/>
      <c r="BQ39" s="212"/>
      <c r="BR39" s="212"/>
      <c r="BS39" s="212"/>
      <c r="BT39" s="212"/>
      <c r="BU39" s="212"/>
      <c r="BV39" s="212"/>
      <c r="BW39" s="212"/>
      <c r="BX39" s="212"/>
      <c r="BY39" s="212"/>
      <c r="BZ39" s="212"/>
      <c r="CA39" s="212"/>
      <c r="CB39" s="212"/>
      <c r="CC39" s="212"/>
      <c r="CD39" s="212"/>
      <c r="CE39" s="212"/>
      <c r="CF39" s="212"/>
      <c r="CG39" s="212"/>
      <c r="CH39" s="212"/>
      <c r="CI39" s="212"/>
      <c r="CJ39" s="212"/>
      <c r="CK39" s="212"/>
      <c r="CL39" s="212"/>
      <c r="CM39" s="212"/>
      <c r="CN39" s="212"/>
      <c r="CO39" s="212"/>
      <c r="CP39" s="212"/>
      <c r="CQ39" s="212"/>
      <c r="CR39" s="212"/>
      <c r="CS39" s="212"/>
      <c r="CT39" s="212"/>
      <c r="CU39" s="212"/>
      <c r="CV39" s="212"/>
      <c r="CW39" s="212"/>
      <c r="CX39" s="212"/>
      <c r="CY39" s="212"/>
      <c r="CZ39" s="212"/>
      <c r="DA39" s="212"/>
      <c r="DB39" s="212"/>
      <c r="DC39" s="212"/>
      <c r="DD39" s="212"/>
      <c r="DE39" s="212"/>
      <c r="DF39" s="212"/>
      <c r="DG39" s="212"/>
      <c r="DH39" s="212"/>
      <c r="DI39" s="212"/>
      <c r="DJ39" s="212"/>
      <c r="DK39" s="212"/>
      <c r="DL39" s="212"/>
      <c r="DM39" s="212"/>
      <c r="DN39" s="212"/>
      <c r="DO39" s="212"/>
      <c r="DP39" s="212"/>
      <c r="DQ39" s="212"/>
      <c r="DR39" s="212"/>
      <c r="DS39" s="212"/>
      <c r="DT39" s="212"/>
      <c r="DU39" s="212"/>
      <c r="DV39" s="212"/>
      <c r="DW39" s="212"/>
      <c r="DX39" s="212"/>
      <c r="DY39" s="212"/>
      <c r="DZ39" s="212"/>
      <c r="EA39" s="212"/>
      <c r="EB39" s="212"/>
      <c r="EC39" s="212"/>
      <c r="ED39" s="212"/>
      <c r="EE39" s="212"/>
      <c r="EF39" s="212"/>
      <c r="EG39" s="212"/>
      <c r="EH39" s="212"/>
      <c r="EI39" s="212"/>
      <c r="EJ39" s="212"/>
      <c r="EK39" s="212"/>
      <c r="EL39" s="212"/>
      <c r="EM39" s="212"/>
      <c r="EN39" s="212"/>
      <c r="EO39" s="212"/>
      <c r="EP39" s="212"/>
      <c r="EQ39" s="212"/>
      <c r="ER39" s="212"/>
      <c r="ES39" s="212"/>
      <c r="ET39" s="212"/>
      <c r="EU39" s="212"/>
      <c r="EV39" s="212"/>
      <c r="EW39" s="212"/>
      <c r="EX39" s="212"/>
      <c r="EY39" s="212"/>
      <c r="EZ39" s="212"/>
      <c r="FA39" s="212"/>
      <c r="FB39" s="212"/>
      <c r="FC39" s="212"/>
      <c r="FD39" s="212"/>
      <c r="FE39" s="212"/>
      <c r="FF39" s="212"/>
      <c r="FG39" s="212"/>
      <c r="FH39" s="212"/>
      <c r="FI39" s="212"/>
      <c r="FJ39" s="212"/>
      <c r="FK39" s="212"/>
      <c r="FL39" s="212"/>
      <c r="FM39" s="212"/>
      <c r="FN39" s="212"/>
      <c r="FO39" s="212"/>
      <c r="FP39" s="212"/>
      <c r="FQ39" s="212"/>
      <c r="FR39" s="212"/>
      <c r="FS39" s="212"/>
      <c r="FT39" s="212"/>
      <c r="FU39" s="212"/>
      <c r="FV39" s="212"/>
      <c r="FW39" s="212"/>
      <c r="FX39" s="212"/>
      <c r="FY39" s="212"/>
      <c r="FZ39" s="212"/>
      <c r="GA39" s="212"/>
      <c r="GB39" s="212"/>
      <c r="GC39" s="212"/>
      <c r="GD39" s="212"/>
      <c r="GE39" s="212"/>
      <c r="GF39" s="212"/>
      <c r="GG39" s="212"/>
      <c r="GH39" s="212"/>
      <c r="GI39" s="212"/>
      <c r="GJ39" s="212"/>
      <c r="GK39" s="212"/>
      <c r="GL39" s="212"/>
    </row>
    <row r="40" spans="1:194" s="238" customFormat="1" ht="18" customHeight="1">
      <c r="A40" s="195" t="s">
        <v>26</v>
      </c>
      <c r="B40" s="225">
        <v>0.29</v>
      </c>
      <c r="C40" s="225">
        <v>0.03</v>
      </c>
      <c r="D40" s="69">
        <f t="shared" si="2"/>
        <v>59.99999999999972</v>
      </c>
      <c r="E40" s="69">
        <f>(C40-C39)*D$6</f>
        <v>0</v>
      </c>
      <c r="F40" s="226">
        <v>1.58</v>
      </c>
      <c r="G40" s="225">
        <v>1.95</v>
      </c>
      <c r="H40" s="69">
        <f t="shared" si="3"/>
        <v>180.00000000000017</v>
      </c>
      <c r="I40" s="69">
        <f>(G40-G39)*H$6</f>
        <v>0</v>
      </c>
      <c r="J40" s="226">
        <v>5.41</v>
      </c>
      <c r="K40" s="226">
        <v>1.29</v>
      </c>
      <c r="L40" s="69">
        <f t="shared" si="4"/>
        <v>1359.9999999999995</v>
      </c>
      <c r="M40" s="69">
        <f>(K40-K39)*L$6</f>
        <v>320.0000000000003</v>
      </c>
      <c r="N40" s="226">
        <v>6.55</v>
      </c>
      <c r="O40" s="226">
        <v>1.61</v>
      </c>
      <c r="P40" s="69">
        <f t="shared" si="5"/>
        <v>1319.9999999999984</v>
      </c>
      <c r="Q40" s="69">
        <f>(O40-O39)*P$6</f>
        <v>300.0000000000003</v>
      </c>
      <c r="R40" s="226">
        <v>5.69</v>
      </c>
      <c r="S40" s="226">
        <v>1.17</v>
      </c>
      <c r="T40" s="69">
        <f t="shared" si="6"/>
        <v>1440.0000000000048</v>
      </c>
      <c r="U40" s="69">
        <f>(S40-S39)*T$6</f>
        <v>240.00000000000023</v>
      </c>
      <c r="V40" s="195" t="s">
        <v>26</v>
      </c>
      <c r="W40" s="226">
        <v>5.51</v>
      </c>
      <c r="X40" s="226">
        <v>1.46</v>
      </c>
      <c r="Y40" s="69">
        <f t="shared" si="7"/>
        <v>1439.9999999999977</v>
      </c>
      <c r="Z40" s="69">
        <f>(X40-X39)*Y$6</f>
        <v>320.0000000000003</v>
      </c>
      <c r="AA40" s="226">
        <v>5.22</v>
      </c>
      <c r="AB40" s="226">
        <v>1.41</v>
      </c>
      <c r="AC40" s="69">
        <f aca="true" t="shared" si="30" ref="AC40:AD43">(AA40-AA39)*$AC$6</f>
        <v>1079.9999999999982</v>
      </c>
      <c r="AD40" s="69">
        <f t="shared" si="30"/>
        <v>299.9999999999989</v>
      </c>
      <c r="AE40" s="227">
        <v>549.95</v>
      </c>
      <c r="AF40" s="227">
        <v>316.49</v>
      </c>
      <c r="AG40" s="69">
        <f aca="true" t="shared" si="31" ref="AG40:AH43">(AE40-AE39)*$AG$6</f>
        <v>59.99999999994543</v>
      </c>
      <c r="AH40" s="69">
        <f t="shared" si="31"/>
        <v>59.99999999994543</v>
      </c>
      <c r="AI40" s="227">
        <v>1743.43</v>
      </c>
      <c r="AJ40" s="227">
        <v>626.05</v>
      </c>
      <c r="AK40" s="69">
        <f aca="true" t="shared" si="32" ref="AK40:AL43">(AI40-AI39)*$AK$6</f>
        <v>1200.0000000002728</v>
      </c>
      <c r="AL40" s="69">
        <f t="shared" si="32"/>
        <v>299.99999999972715</v>
      </c>
      <c r="AM40" s="227">
        <v>2410.59</v>
      </c>
      <c r="AN40" s="227">
        <v>661.94</v>
      </c>
      <c r="AO40" s="69">
        <f aca="true" t="shared" si="33" ref="AO40:AP43">(AM40-AM39)*$AO$6</f>
        <v>1260.0000000002183</v>
      </c>
      <c r="AP40" s="69">
        <f t="shared" si="33"/>
        <v>180.0000000005184</v>
      </c>
      <c r="AQ40" s="195" t="s">
        <v>26</v>
      </c>
      <c r="AR40" s="227">
        <v>2150.12</v>
      </c>
      <c r="AS40" s="227">
        <v>685.82</v>
      </c>
      <c r="AT40" s="69">
        <f t="shared" si="12"/>
        <v>2079.9999999981083</v>
      </c>
      <c r="AU40" s="69">
        <f>(AS40-AS39)*AT$6</f>
        <v>400.0000000005457</v>
      </c>
      <c r="AV40" s="227">
        <v>1110.72</v>
      </c>
      <c r="AW40" s="227">
        <v>466.17</v>
      </c>
      <c r="AX40" s="69">
        <f t="shared" si="13"/>
        <v>600.0000000008185</v>
      </c>
      <c r="AY40" s="69">
        <f>(AW40-AW39)*AX$6</f>
        <v>120.00000000023192</v>
      </c>
      <c r="AZ40" s="253">
        <v>0</v>
      </c>
      <c r="BA40" s="227">
        <v>0</v>
      </c>
      <c r="BB40" s="153">
        <f>(AZ40-AZ39)*BB$6</f>
        <v>0</v>
      </c>
      <c r="BC40" s="69">
        <f>(BA40-BA39)*BB$6</f>
        <v>0</v>
      </c>
      <c r="BD40" s="154">
        <f t="shared" si="29"/>
        <v>12079.999999999362</v>
      </c>
      <c r="BE40" s="155">
        <f t="shared" si="29"/>
        <v>2540.0000000009686</v>
      </c>
      <c r="BF40" s="212"/>
      <c r="BG40" s="212"/>
      <c r="BH40" s="212"/>
      <c r="BI40" s="212"/>
      <c r="BJ40" s="212"/>
      <c r="BK40" s="212"/>
      <c r="BL40" s="212"/>
      <c r="BM40" s="212"/>
      <c r="BN40" s="212"/>
      <c r="BO40" s="212"/>
      <c r="BP40" s="212"/>
      <c r="BQ40" s="212"/>
      <c r="BR40" s="212"/>
      <c r="BS40" s="212"/>
      <c r="BT40" s="212"/>
      <c r="BU40" s="212"/>
      <c r="BV40" s="212"/>
      <c r="BW40" s="212"/>
      <c r="BX40" s="212"/>
      <c r="BY40" s="212"/>
      <c r="BZ40" s="212"/>
      <c r="CA40" s="212"/>
      <c r="CB40" s="212"/>
      <c r="CC40" s="212"/>
      <c r="CD40" s="212"/>
      <c r="CE40" s="212"/>
      <c r="CF40" s="212"/>
      <c r="CG40" s="212"/>
      <c r="CH40" s="212"/>
      <c r="CI40" s="212"/>
      <c r="CJ40" s="212"/>
      <c r="CK40" s="212"/>
      <c r="CL40" s="212"/>
      <c r="CM40" s="212"/>
      <c r="CN40" s="212"/>
      <c r="CO40" s="212"/>
      <c r="CP40" s="212"/>
      <c r="CQ40" s="212"/>
      <c r="CR40" s="212"/>
      <c r="CS40" s="212"/>
      <c r="CT40" s="212"/>
      <c r="CU40" s="212"/>
      <c r="CV40" s="212"/>
      <c r="CW40" s="212"/>
      <c r="CX40" s="212"/>
      <c r="CY40" s="212"/>
      <c r="CZ40" s="212"/>
      <c r="DA40" s="212"/>
      <c r="DB40" s="212"/>
      <c r="DC40" s="212"/>
      <c r="DD40" s="212"/>
      <c r="DE40" s="212"/>
      <c r="DF40" s="212"/>
      <c r="DG40" s="212"/>
      <c r="DH40" s="212"/>
      <c r="DI40" s="212"/>
      <c r="DJ40" s="212"/>
      <c r="DK40" s="212"/>
      <c r="DL40" s="212"/>
      <c r="DM40" s="212"/>
      <c r="DN40" s="212"/>
      <c r="DO40" s="212"/>
      <c r="DP40" s="212"/>
      <c r="DQ40" s="212"/>
      <c r="DR40" s="212"/>
      <c r="DS40" s="212"/>
      <c r="DT40" s="212"/>
      <c r="DU40" s="212"/>
      <c r="DV40" s="212"/>
      <c r="DW40" s="212"/>
      <c r="DX40" s="212"/>
      <c r="DY40" s="212"/>
      <c r="DZ40" s="212"/>
      <c r="EA40" s="212"/>
      <c r="EB40" s="212"/>
      <c r="EC40" s="212"/>
      <c r="ED40" s="212"/>
      <c r="EE40" s="212"/>
      <c r="EF40" s="212"/>
      <c r="EG40" s="212"/>
      <c r="EH40" s="212"/>
      <c r="EI40" s="212"/>
      <c r="EJ40" s="212"/>
      <c r="EK40" s="212"/>
      <c r="EL40" s="212"/>
      <c r="EM40" s="212"/>
      <c r="EN40" s="212"/>
      <c r="EO40" s="212"/>
      <c r="EP40" s="212"/>
      <c r="EQ40" s="212"/>
      <c r="ER40" s="212"/>
      <c r="ES40" s="212"/>
      <c r="ET40" s="212"/>
      <c r="EU40" s="212"/>
      <c r="EV40" s="212"/>
      <c r="EW40" s="212"/>
      <c r="EX40" s="212"/>
      <c r="EY40" s="212"/>
      <c r="EZ40" s="212"/>
      <c r="FA40" s="212"/>
      <c r="FB40" s="212"/>
      <c r="FC40" s="212"/>
      <c r="FD40" s="212"/>
      <c r="FE40" s="212"/>
      <c r="FF40" s="212"/>
      <c r="FG40" s="212"/>
      <c r="FH40" s="212"/>
      <c r="FI40" s="212"/>
      <c r="FJ40" s="212"/>
      <c r="FK40" s="212"/>
      <c r="FL40" s="212"/>
      <c r="FM40" s="212"/>
      <c r="FN40" s="212"/>
      <c r="FO40" s="212"/>
      <c r="FP40" s="212"/>
      <c r="FQ40" s="212"/>
      <c r="FR40" s="212"/>
      <c r="FS40" s="212"/>
      <c r="FT40" s="212"/>
      <c r="FU40" s="212"/>
      <c r="FV40" s="212"/>
      <c r="FW40" s="212"/>
      <c r="FX40" s="212"/>
      <c r="FY40" s="212"/>
      <c r="FZ40" s="212"/>
      <c r="GA40" s="212"/>
      <c r="GB40" s="212"/>
      <c r="GC40" s="212"/>
      <c r="GD40" s="212"/>
      <c r="GE40" s="212"/>
      <c r="GF40" s="212"/>
      <c r="GG40" s="212"/>
      <c r="GH40" s="212"/>
      <c r="GI40" s="212"/>
      <c r="GJ40" s="212"/>
      <c r="GK40" s="212"/>
      <c r="GL40" s="212"/>
    </row>
    <row r="41" spans="1:194" s="84" customFormat="1" ht="18" customHeight="1">
      <c r="A41" s="149" t="s">
        <v>27</v>
      </c>
      <c r="B41" s="239">
        <v>0.3</v>
      </c>
      <c r="C41" s="239">
        <v>0.03</v>
      </c>
      <c r="D41" s="73">
        <f>(B41-B40)*D$6</f>
        <v>60.00000000000006</v>
      </c>
      <c r="E41" s="73">
        <f>(C41-C40)*D$6</f>
        <v>0</v>
      </c>
      <c r="F41" s="240">
        <v>1.61</v>
      </c>
      <c r="G41" s="239">
        <v>1.95</v>
      </c>
      <c r="H41" s="73">
        <f>(F41-F40)*H$6</f>
        <v>180.00000000000017</v>
      </c>
      <c r="I41" s="73">
        <f>(G41-G40)*H$6</f>
        <v>0</v>
      </c>
      <c r="J41" s="240">
        <v>5.57</v>
      </c>
      <c r="K41" s="240">
        <v>1.32</v>
      </c>
      <c r="L41" s="73">
        <f>(J41-J40)*L$6</f>
        <v>1280.0000000000011</v>
      </c>
      <c r="M41" s="73">
        <f>(K41-K40)*L$6</f>
        <v>240.00000000000023</v>
      </c>
      <c r="N41" s="240">
        <v>6.75</v>
      </c>
      <c r="O41" s="240">
        <v>1.65</v>
      </c>
      <c r="P41" s="73">
        <f>(N41-N40)*P$6</f>
        <v>1200.0000000000011</v>
      </c>
      <c r="Q41" s="73">
        <f>(O41-O40)*P$6</f>
        <v>239.9999999999989</v>
      </c>
      <c r="R41" s="240">
        <v>5.87</v>
      </c>
      <c r="S41" s="240">
        <v>1.2</v>
      </c>
      <c r="T41" s="73">
        <f>(R41-R40)*T$6</f>
        <v>1439.9999999999977</v>
      </c>
      <c r="U41" s="73">
        <f>(S41-S40)*T$6</f>
        <v>240.00000000000023</v>
      </c>
      <c r="V41" s="149" t="s">
        <v>27</v>
      </c>
      <c r="W41" s="240">
        <v>5.68</v>
      </c>
      <c r="X41" s="240">
        <v>1.51</v>
      </c>
      <c r="Y41" s="73">
        <f>(W41-W40)*Y$6</f>
        <v>1359.9999999999995</v>
      </c>
      <c r="Z41" s="73">
        <f>(X41-X40)*Y$6</f>
        <v>400.00000000000034</v>
      </c>
      <c r="AA41" s="240">
        <v>5.4</v>
      </c>
      <c r="AB41" s="240">
        <v>1.45</v>
      </c>
      <c r="AC41" s="73">
        <f t="shared" si="30"/>
        <v>1080.0000000000036</v>
      </c>
      <c r="AD41" s="73">
        <f t="shared" si="30"/>
        <v>240.00000000000023</v>
      </c>
      <c r="AE41" s="241">
        <v>549.97</v>
      </c>
      <c r="AF41" s="241">
        <v>316.5</v>
      </c>
      <c r="AG41" s="73">
        <f t="shared" si="31"/>
        <v>119.99999999989086</v>
      </c>
      <c r="AH41" s="73">
        <f t="shared" si="31"/>
        <v>59.99999999994543</v>
      </c>
      <c r="AI41" s="241">
        <v>1743.62</v>
      </c>
      <c r="AJ41" s="241">
        <v>626.11</v>
      </c>
      <c r="AK41" s="73">
        <f t="shared" si="32"/>
        <v>1139.9999999989632</v>
      </c>
      <c r="AL41" s="73">
        <f t="shared" si="32"/>
        <v>360.0000000003547</v>
      </c>
      <c r="AM41" s="241">
        <v>2410.79</v>
      </c>
      <c r="AN41" s="241">
        <v>661.97</v>
      </c>
      <c r="AO41" s="73">
        <f t="shared" si="33"/>
        <v>1199.9999999989086</v>
      </c>
      <c r="AP41" s="73">
        <f t="shared" si="33"/>
        <v>179.9999999998363</v>
      </c>
      <c r="AQ41" s="149" t="s">
        <v>27</v>
      </c>
      <c r="AR41" s="241">
        <v>2150.37</v>
      </c>
      <c r="AS41" s="241">
        <v>685.87</v>
      </c>
      <c r="AT41" s="73">
        <f>(AR41-AR40)*AT$6</f>
        <v>2000</v>
      </c>
      <c r="AU41" s="73">
        <f>(AS41-AS40)*AT$6</f>
        <v>399.9999999996362</v>
      </c>
      <c r="AV41" s="241">
        <v>1110.8</v>
      </c>
      <c r="AW41" s="241">
        <v>466.19</v>
      </c>
      <c r="AX41" s="73">
        <f>(AV41-AV40)*AX$6</f>
        <v>479.99999999956344</v>
      </c>
      <c r="AY41" s="73">
        <f>(AW41-AW40)*AX$6</f>
        <v>119.99999999989086</v>
      </c>
      <c r="AZ41" s="254">
        <v>0</v>
      </c>
      <c r="BA41" s="241">
        <v>0</v>
      </c>
      <c r="BB41" s="242">
        <f>(AZ41-AZ40)*BB$6</f>
        <v>0</v>
      </c>
      <c r="BC41" s="73">
        <f>(BA41-BA40)*BB$6</f>
        <v>0</v>
      </c>
      <c r="BD41" s="161">
        <f aca="true" t="shared" si="34" ref="BD41:BE43">BB41+D41+H41+L41+P41+T41+Y41+AC41+AG41+AK41+AO41+AT41+AX41</f>
        <v>11539.99999999733</v>
      </c>
      <c r="BE41" s="162">
        <f t="shared" si="34"/>
        <v>2479.9999999996635</v>
      </c>
      <c r="BF41" s="212"/>
      <c r="BG41" s="212"/>
      <c r="BH41" s="212"/>
      <c r="BI41" s="212"/>
      <c r="BJ41" s="212"/>
      <c r="BK41" s="212"/>
      <c r="BL41" s="212"/>
      <c r="BM41" s="212"/>
      <c r="BN41" s="212"/>
      <c r="BO41" s="212"/>
      <c r="BP41" s="212"/>
      <c r="BQ41" s="212"/>
      <c r="BR41" s="212"/>
      <c r="BS41" s="212"/>
      <c r="BT41" s="212"/>
      <c r="BU41" s="212"/>
      <c r="BV41" s="212"/>
      <c r="BW41" s="212"/>
      <c r="BX41" s="212"/>
      <c r="BY41" s="212"/>
      <c r="BZ41" s="212"/>
      <c r="CA41" s="212"/>
      <c r="CB41" s="212"/>
      <c r="CC41" s="212"/>
      <c r="CD41" s="212"/>
      <c r="CE41" s="212"/>
      <c r="CF41" s="212"/>
      <c r="CG41" s="212"/>
      <c r="CH41" s="212"/>
      <c r="CI41" s="212"/>
      <c r="CJ41" s="212"/>
      <c r="CK41" s="212"/>
      <c r="CL41" s="212"/>
      <c r="CM41" s="212"/>
      <c r="CN41" s="212"/>
      <c r="CO41" s="212"/>
      <c r="CP41" s="212"/>
      <c r="CQ41" s="212"/>
      <c r="CR41" s="212"/>
      <c r="CS41" s="212"/>
      <c r="CT41" s="212"/>
      <c r="CU41" s="212"/>
      <c r="CV41" s="212"/>
      <c r="CW41" s="212"/>
      <c r="CX41" s="212"/>
      <c r="CY41" s="212"/>
      <c r="CZ41" s="212"/>
      <c r="DA41" s="212"/>
      <c r="DB41" s="212"/>
      <c r="DC41" s="212"/>
      <c r="DD41" s="212"/>
      <c r="DE41" s="212"/>
      <c r="DF41" s="212"/>
      <c r="DG41" s="212"/>
      <c r="DH41" s="212"/>
      <c r="DI41" s="212"/>
      <c r="DJ41" s="212"/>
      <c r="DK41" s="212"/>
      <c r="DL41" s="212"/>
      <c r="DM41" s="212"/>
      <c r="DN41" s="212"/>
      <c r="DO41" s="212"/>
      <c r="DP41" s="212"/>
      <c r="DQ41" s="212"/>
      <c r="DR41" s="212"/>
      <c r="DS41" s="212"/>
      <c r="DT41" s="212"/>
      <c r="DU41" s="212"/>
      <c r="DV41" s="212"/>
      <c r="DW41" s="212"/>
      <c r="DX41" s="212"/>
      <c r="DY41" s="212"/>
      <c r="DZ41" s="212"/>
      <c r="EA41" s="212"/>
      <c r="EB41" s="212"/>
      <c r="EC41" s="212"/>
      <c r="ED41" s="212"/>
      <c r="EE41" s="212"/>
      <c r="EF41" s="212"/>
      <c r="EG41" s="212"/>
      <c r="EH41" s="212"/>
      <c r="EI41" s="212"/>
      <c r="EJ41" s="212"/>
      <c r="EK41" s="212"/>
      <c r="EL41" s="212"/>
      <c r="EM41" s="212"/>
      <c r="EN41" s="212"/>
      <c r="EO41" s="212"/>
      <c r="EP41" s="212"/>
      <c r="EQ41" s="212"/>
      <c r="ER41" s="212"/>
      <c r="ES41" s="212"/>
      <c r="ET41" s="212"/>
      <c r="EU41" s="212"/>
      <c r="EV41" s="212"/>
      <c r="EW41" s="212"/>
      <c r="EX41" s="212"/>
      <c r="EY41" s="212"/>
      <c r="EZ41" s="212"/>
      <c r="FA41" s="212"/>
      <c r="FB41" s="212"/>
      <c r="FC41" s="212"/>
      <c r="FD41" s="212"/>
      <c r="FE41" s="212"/>
      <c r="FF41" s="212"/>
      <c r="FG41" s="212"/>
      <c r="FH41" s="212"/>
      <c r="FI41" s="212"/>
      <c r="FJ41" s="212"/>
      <c r="FK41" s="212"/>
      <c r="FL41" s="212"/>
      <c r="FM41" s="212"/>
      <c r="FN41" s="212"/>
      <c r="FO41" s="212"/>
      <c r="FP41" s="212"/>
      <c r="FQ41" s="212"/>
      <c r="FR41" s="212"/>
      <c r="FS41" s="212"/>
      <c r="FT41" s="212"/>
      <c r="FU41" s="212"/>
      <c r="FV41" s="212"/>
      <c r="FW41" s="212"/>
      <c r="FX41" s="212"/>
      <c r="FY41" s="212"/>
      <c r="FZ41" s="212"/>
      <c r="GA41" s="212"/>
      <c r="GB41" s="212"/>
      <c r="GC41" s="212"/>
      <c r="GD41" s="212"/>
      <c r="GE41" s="212"/>
      <c r="GF41" s="212"/>
      <c r="GG41" s="212"/>
      <c r="GH41" s="212"/>
      <c r="GI41" s="212"/>
      <c r="GJ41" s="212"/>
      <c r="GK41" s="212"/>
      <c r="GL41" s="212"/>
    </row>
    <row r="42" spans="1:194" s="244" customFormat="1" ht="18" customHeight="1">
      <c r="A42" s="195" t="s">
        <v>28</v>
      </c>
      <c r="B42" s="225">
        <v>0.31</v>
      </c>
      <c r="C42" s="225">
        <v>0.03</v>
      </c>
      <c r="D42" s="69">
        <f>(B42-B41)*D$6</f>
        <v>60.00000000000006</v>
      </c>
      <c r="E42" s="69">
        <f>(C42-C41)*D$6</f>
        <v>0</v>
      </c>
      <c r="F42" s="226">
        <v>1.64</v>
      </c>
      <c r="G42" s="225">
        <v>1.95</v>
      </c>
      <c r="H42" s="69">
        <f>(F42-F41)*H$6</f>
        <v>179.99999999999883</v>
      </c>
      <c r="I42" s="69">
        <f>(G42-G41)*H$6</f>
        <v>0</v>
      </c>
      <c r="J42" s="226">
        <v>5.73</v>
      </c>
      <c r="K42" s="226">
        <v>1.36</v>
      </c>
      <c r="L42" s="69">
        <f>(J42-J41)*L$6</f>
        <v>1280.0000000000011</v>
      </c>
      <c r="M42" s="69">
        <f>(K42-K41)*L$6</f>
        <v>320.0000000000003</v>
      </c>
      <c r="N42" s="226">
        <v>6.95</v>
      </c>
      <c r="O42" s="226">
        <v>1.7</v>
      </c>
      <c r="P42" s="69">
        <f>(N42-N41)*P$6</f>
        <v>1200.0000000000011</v>
      </c>
      <c r="Q42" s="69">
        <f>(O42-O41)*P$6</f>
        <v>300.0000000000003</v>
      </c>
      <c r="R42" s="226">
        <v>6.03</v>
      </c>
      <c r="S42" s="226">
        <v>1.23</v>
      </c>
      <c r="T42" s="69">
        <f>(R42-R41)*T$6</f>
        <v>1280.0000000000011</v>
      </c>
      <c r="U42" s="69">
        <f>(S42-S41)*T$6</f>
        <v>240.00000000000023</v>
      </c>
      <c r="V42" s="195" t="s">
        <v>28</v>
      </c>
      <c r="W42" s="226">
        <v>5.83</v>
      </c>
      <c r="X42" s="226">
        <v>1.55</v>
      </c>
      <c r="Y42" s="69">
        <f>(W42-W41)*Y$6</f>
        <v>1200.0000000000027</v>
      </c>
      <c r="Z42" s="69">
        <f>(X42-X41)*Y$6</f>
        <v>320.0000000000003</v>
      </c>
      <c r="AA42" s="226">
        <v>5.57</v>
      </c>
      <c r="AB42" s="226">
        <v>1.49</v>
      </c>
      <c r="AC42" s="69">
        <f t="shared" si="30"/>
        <v>1019.9999999999995</v>
      </c>
      <c r="AD42" s="69">
        <f t="shared" si="30"/>
        <v>240.00000000000023</v>
      </c>
      <c r="AE42" s="227">
        <v>549.98</v>
      </c>
      <c r="AF42" s="227">
        <v>316.51</v>
      </c>
      <c r="AG42" s="69">
        <f t="shared" si="31"/>
        <v>59.99999999994543</v>
      </c>
      <c r="AH42" s="69">
        <f t="shared" si="31"/>
        <v>59.99999999994543</v>
      </c>
      <c r="AI42" s="227">
        <v>1743.81</v>
      </c>
      <c r="AJ42" s="227">
        <v>626.16</v>
      </c>
      <c r="AK42" s="69">
        <f t="shared" si="32"/>
        <v>1140.0000000003274</v>
      </c>
      <c r="AL42" s="69">
        <f t="shared" si="32"/>
        <v>299.99999999972715</v>
      </c>
      <c r="AM42" s="227">
        <v>2410.98</v>
      </c>
      <c r="AN42" s="227">
        <v>662</v>
      </c>
      <c r="AO42" s="69">
        <f t="shared" si="33"/>
        <v>1140.0000000003274</v>
      </c>
      <c r="AP42" s="69">
        <f t="shared" si="33"/>
        <v>179.9999999998363</v>
      </c>
      <c r="AQ42" s="195" t="s">
        <v>28</v>
      </c>
      <c r="AR42" s="227">
        <v>2150.61</v>
      </c>
      <c r="AS42" s="227">
        <v>685.92</v>
      </c>
      <c r="AT42" s="69">
        <f>(AR42-AR41)*AT$6</f>
        <v>1920.0000000018917</v>
      </c>
      <c r="AU42" s="69">
        <f>(AS42-AS41)*AT$6</f>
        <v>399.9999999996362</v>
      </c>
      <c r="AV42" s="227">
        <v>1110.89</v>
      </c>
      <c r="AW42" s="227">
        <v>466.21</v>
      </c>
      <c r="AX42" s="69">
        <f>(AV42-AV41)*AX$6</f>
        <v>540.0000000008731</v>
      </c>
      <c r="AY42" s="69">
        <f>(AW42-AW41)*AX$6</f>
        <v>119.99999999989086</v>
      </c>
      <c r="AZ42" s="253">
        <v>0</v>
      </c>
      <c r="BA42" s="227">
        <v>0</v>
      </c>
      <c r="BB42" s="153">
        <f>(AZ42-AZ41)*BB$6</f>
        <v>0</v>
      </c>
      <c r="BC42" s="69">
        <f>(BA42-BA41)*BB$6</f>
        <v>0</v>
      </c>
      <c r="BD42" s="154">
        <f t="shared" si="34"/>
        <v>11020.000000003369</v>
      </c>
      <c r="BE42" s="155">
        <f t="shared" si="34"/>
        <v>2479.9999999990373</v>
      </c>
      <c r="BF42" s="168"/>
      <c r="BG42" s="168"/>
      <c r="BH42" s="168"/>
      <c r="BI42" s="168"/>
      <c r="BJ42" s="168"/>
      <c r="BK42" s="168"/>
      <c r="BL42" s="168"/>
      <c r="BM42" s="168"/>
      <c r="BN42" s="168"/>
      <c r="BO42" s="168"/>
      <c r="BP42" s="168"/>
      <c r="BQ42" s="168"/>
      <c r="BR42" s="168"/>
      <c r="BS42" s="168"/>
      <c r="BT42" s="168"/>
      <c r="BU42" s="168"/>
      <c r="BV42" s="168"/>
      <c r="BW42" s="168"/>
      <c r="BX42" s="168"/>
      <c r="BY42" s="168"/>
      <c r="BZ42" s="168"/>
      <c r="CA42" s="168"/>
      <c r="CB42" s="168"/>
      <c r="CC42" s="168"/>
      <c r="CD42" s="168"/>
      <c r="CE42" s="168"/>
      <c r="CF42" s="168"/>
      <c r="CG42" s="168"/>
      <c r="CH42" s="168"/>
      <c r="CI42" s="168"/>
      <c r="CJ42" s="168"/>
      <c r="CK42" s="168"/>
      <c r="CL42" s="168"/>
      <c r="CM42" s="168"/>
      <c r="CN42" s="168"/>
      <c r="CO42" s="168"/>
      <c r="CP42" s="168"/>
      <c r="CQ42" s="168"/>
      <c r="CR42" s="168"/>
      <c r="CS42" s="168"/>
      <c r="CT42" s="168"/>
      <c r="CU42" s="168"/>
      <c r="CV42" s="168"/>
      <c r="CW42" s="168"/>
      <c r="CX42" s="168"/>
      <c r="CY42" s="168"/>
      <c r="CZ42" s="168"/>
      <c r="DA42" s="168"/>
      <c r="DB42" s="168"/>
      <c r="DC42" s="168"/>
      <c r="DD42" s="168"/>
      <c r="DE42" s="168"/>
      <c r="DF42" s="168"/>
      <c r="DG42" s="168"/>
      <c r="DH42" s="168"/>
      <c r="DI42" s="168"/>
      <c r="DJ42" s="168"/>
      <c r="DK42" s="168"/>
      <c r="DL42" s="168"/>
      <c r="DM42" s="168"/>
      <c r="DN42" s="168"/>
      <c r="DO42" s="168"/>
      <c r="DP42" s="168"/>
      <c r="DQ42" s="168"/>
      <c r="DR42" s="168"/>
      <c r="DS42" s="168"/>
      <c r="DT42" s="168"/>
      <c r="DU42" s="168"/>
      <c r="DV42" s="168"/>
      <c r="DW42" s="168"/>
      <c r="DX42" s="168"/>
      <c r="DY42" s="168"/>
      <c r="DZ42" s="168"/>
      <c r="EA42" s="168"/>
      <c r="EB42" s="168"/>
      <c r="EC42" s="168"/>
      <c r="ED42" s="168"/>
      <c r="EE42" s="168"/>
      <c r="EF42" s="168"/>
      <c r="EG42" s="168"/>
      <c r="EH42" s="168"/>
      <c r="EI42" s="168"/>
      <c r="EJ42" s="168"/>
      <c r="EK42" s="168"/>
      <c r="EL42" s="168"/>
      <c r="EM42" s="168"/>
      <c r="EN42" s="168"/>
      <c r="EO42" s="168"/>
      <c r="EP42" s="168"/>
      <c r="EQ42" s="168"/>
      <c r="ER42" s="168"/>
      <c r="ES42" s="168"/>
      <c r="ET42" s="168"/>
      <c r="EU42" s="168"/>
      <c r="EV42" s="168"/>
      <c r="EW42" s="168"/>
      <c r="EX42" s="168"/>
      <c r="EY42" s="168"/>
      <c r="EZ42" s="168"/>
      <c r="FA42" s="168"/>
      <c r="FB42" s="168"/>
      <c r="FC42" s="168"/>
      <c r="FD42" s="168"/>
      <c r="FE42" s="168"/>
      <c r="FF42" s="168"/>
      <c r="FG42" s="168"/>
      <c r="FH42" s="168"/>
      <c r="FI42" s="168"/>
      <c r="FJ42" s="168"/>
      <c r="FK42" s="168"/>
      <c r="FL42" s="168"/>
      <c r="FM42" s="168"/>
      <c r="FN42" s="168"/>
      <c r="FO42" s="168"/>
      <c r="FP42" s="168"/>
      <c r="FQ42" s="168"/>
      <c r="FR42" s="168"/>
      <c r="FS42" s="168"/>
      <c r="FT42" s="168"/>
      <c r="FU42" s="168"/>
      <c r="FV42" s="168"/>
      <c r="FW42" s="168"/>
      <c r="FX42" s="168"/>
      <c r="FY42" s="168"/>
      <c r="FZ42" s="168"/>
      <c r="GA42" s="168"/>
      <c r="GB42" s="168"/>
      <c r="GC42" s="168"/>
      <c r="GD42" s="168"/>
      <c r="GE42" s="168"/>
      <c r="GF42" s="168"/>
      <c r="GG42" s="168"/>
      <c r="GH42" s="168"/>
      <c r="GI42" s="168"/>
      <c r="GJ42" s="168"/>
      <c r="GK42" s="168"/>
      <c r="GL42" s="168"/>
    </row>
    <row r="43" spans="1:62" ht="18" customHeight="1" thickBot="1">
      <c r="A43" s="229" t="s">
        <v>29</v>
      </c>
      <c r="B43" s="230">
        <v>0.32</v>
      </c>
      <c r="C43" s="230">
        <v>0.03</v>
      </c>
      <c r="D43" s="71">
        <f t="shared" si="2"/>
        <v>60.00000000000006</v>
      </c>
      <c r="E43" s="71">
        <f>(C43-C42)*D$6</f>
        <v>0</v>
      </c>
      <c r="F43" s="231">
        <v>1.67</v>
      </c>
      <c r="G43" s="230">
        <v>1.95</v>
      </c>
      <c r="H43" s="71">
        <f t="shared" si="3"/>
        <v>180.00000000000017</v>
      </c>
      <c r="I43" s="71">
        <f>(G43-G42)*H$6</f>
        <v>0</v>
      </c>
      <c r="J43" s="231">
        <v>5.89</v>
      </c>
      <c r="K43" s="231">
        <v>1.39</v>
      </c>
      <c r="L43" s="71">
        <f t="shared" si="4"/>
        <v>1279.999999999994</v>
      </c>
      <c r="M43" s="71">
        <f>(K43-K42)*L$6</f>
        <v>239.99999999999844</v>
      </c>
      <c r="N43" s="231">
        <v>7.14</v>
      </c>
      <c r="O43" s="231">
        <v>1.75</v>
      </c>
      <c r="P43" s="71">
        <f t="shared" si="5"/>
        <v>1139.999999999997</v>
      </c>
      <c r="Q43" s="71">
        <f>(O43-O42)*P$6</f>
        <v>300.0000000000003</v>
      </c>
      <c r="R43" s="231">
        <v>6.19</v>
      </c>
      <c r="S43" s="231">
        <v>1.27</v>
      </c>
      <c r="T43" s="71">
        <f t="shared" si="6"/>
        <v>1280.0000000000011</v>
      </c>
      <c r="U43" s="71">
        <f>(S43-S42)*T$6</f>
        <v>320.0000000000003</v>
      </c>
      <c r="V43" s="229" t="s">
        <v>29</v>
      </c>
      <c r="W43" s="231">
        <v>5.97</v>
      </c>
      <c r="X43" s="231">
        <v>1.59</v>
      </c>
      <c r="Y43" s="71">
        <f t="shared" si="7"/>
        <v>1119.9999999999975</v>
      </c>
      <c r="Z43" s="71">
        <f>(X43-X42)*Y$6</f>
        <v>320.0000000000003</v>
      </c>
      <c r="AA43" s="231">
        <v>5.74</v>
      </c>
      <c r="AB43" s="231">
        <v>1.54</v>
      </c>
      <c r="AC43" s="71">
        <f t="shared" si="30"/>
        <v>1019.9999999999995</v>
      </c>
      <c r="AD43" s="71">
        <f t="shared" si="30"/>
        <v>300.0000000000003</v>
      </c>
      <c r="AE43" s="232">
        <v>550</v>
      </c>
      <c r="AF43" s="232">
        <v>316.52</v>
      </c>
      <c r="AG43" s="71">
        <f t="shared" si="31"/>
        <v>119.99999999989086</v>
      </c>
      <c r="AH43" s="71">
        <f t="shared" si="31"/>
        <v>59.99999999994543</v>
      </c>
      <c r="AI43" s="232">
        <v>1744</v>
      </c>
      <c r="AJ43" s="232">
        <v>626.21</v>
      </c>
      <c r="AK43" s="71">
        <f t="shared" si="32"/>
        <v>1140.0000000003274</v>
      </c>
      <c r="AL43" s="71">
        <f t="shared" si="32"/>
        <v>300.0000000004093</v>
      </c>
      <c r="AM43" s="232">
        <v>2411.16</v>
      </c>
      <c r="AN43" s="232">
        <v>662.03</v>
      </c>
      <c r="AO43" s="71">
        <f t="shared" si="33"/>
        <v>1079.9999999990177</v>
      </c>
      <c r="AP43" s="71">
        <f t="shared" si="33"/>
        <v>179.9999999998363</v>
      </c>
      <c r="AQ43" s="229" t="s">
        <v>29</v>
      </c>
      <c r="AR43" s="232">
        <v>2150.83</v>
      </c>
      <c r="AS43" s="232">
        <v>685.97</v>
      </c>
      <c r="AT43" s="71">
        <f t="shared" si="12"/>
        <v>1759.9999999983993</v>
      </c>
      <c r="AU43" s="71">
        <f>(AS43-AS42)*AT$6</f>
        <v>400.0000000005457</v>
      </c>
      <c r="AV43" s="232">
        <v>1110.99</v>
      </c>
      <c r="AW43" s="232">
        <v>466.23</v>
      </c>
      <c r="AX43" s="77">
        <f t="shared" si="13"/>
        <v>599.9999999994543</v>
      </c>
      <c r="AY43" s="77">
        <f>(AW43-AW42)*AX$6</f>
        <v>120.00000000023192</v>
      </c>
      <c r="AZ43" s="255">
        <v>0</v>
      </c>
      <c r="BA43" s="232">
        <v>0</v>
      </c>
      <c r="BB43" s="158">
        <f>(AZ43-AZ42)*BB$6</f>
        <v>0</v>
      </c>
      <c r="BC43" s="71">
        <f>(BA43-BA42)*BB$6</f>
        <v>0</v>
      </c>
      <c r="BD43" s="159">
        <f t="shared" si="34"/>
        <v>10779.999999997079</v>
      </c>
      <c r="BE43" s="160">
        <f t="shared" si="34"/>
        <v>2540.000000000968</v>
      </c>
      <c r="BF43" s="181"/>
      <c r="BG43" s="181"/>
      <c r="BH43" s="181"/>
      <c r="BI43" s="181"/>
      <c r="BJ43" s="181"/>
    </row>
    <row r="44" spans="1:194" s="78" customFormat="1" ht="18" customHeight="1" thickBot="1">
      <c r="A44" s="245"/>
      <c r="B44" s="234"/>
      <c r="C44" s="234" t="s">
        <v>102</v>
      </c>
      <c r="D44" s="235">
        <f>SUM(D13:D43)</f>
        <v>1200</v>
      </c>
      <c r="E44" s="235">
        <f>SUM(E13:E43)</f>
        <v>120</v>
      </c>
      <c r="F44" s="234"/>
      <c r="G44" s="234" t="s">
        <v>102</v>
      </c>
      <c r="H44" s="235">
        <f>SUM(H13:H43)</f>
        <v>6179.999999999998</v>
      </c>
      <c r="I44" s="235">
        <f>SUM(I13:I43)</f>
        <v>120.00000000000011</v>
      </c>
      <c r="J44" s="234"/>
      <c r="K44" s="234" t="s">
        <v>102</v>
      </c>
      <c r="L44" s="235">
        <f>SUM(L13:L43)</f>
        <v>29919.999999999993</v>
      </c>
      <c r="M44" s="235">
        <f>SUM(M13:M43)</f>
        <v>6879.999999999996</v>
      </c>
      <c r="N44" s="234"/>
      <c r="O44" s="234" t="s">
        <v>102</v>
      </c>
      <c r="P44" s="235">
        <f>SUM(P13:P43)</f>
        <v>27119.999999999996</v>
      </c>
      <c r="Q44" s="235">
        <f>SUM(Q13:Q43)</f>
        <v>6599.999999999998</v>
      </c>
      <c r="R44" s="234"/>
      <c r="S44" s="234" t="s">
        <v>102</v>
      </c>
      <c r="T44" s="235">
        <f>SUM(T13:T43)</f>
        <v>30800.000000000004</v>
      </c>
      <c r="U44" s="235">
        <f>SUM(U13:U43)</f>
        <v>6479.999999999998</v>
      </c>
      <c r="V44" s="246"/>
      <c r="W44" s="234"/>
      <c r="X44" s="234" t="s">
        <v>102</v>
      </c>
      <c r="Y44" s="235">
        <f>SUM(Y13:Y43)</f>
        <v>30079.999999999996</v>
      </c>
      <c r="Z44" s="235">
        <f>SUM(Z13:Z43)</f>
        <v>8159.999999999998</v>
      </c>
      <c r="AA44" s="245"/>
      <c r="AB44" s="234" t="s">
        <v>102</v>
      </c>
      <c r="AC44" s="235">
        <f>SUM(AC13:AC43)</f>
        <v>22740.000000000004</v>
      </c>
      <c r="AD44" s="235">
        <f>SUM(AD13:AD43)</f>
        <v>5999.999999999998</v>
      </c>
      <c r="AE44" s="234"/>
      <c r="AF44" s="234" t="s">
        <v>102</v>
      </c>
      <c r="AG44" s="235">
        <f>SUM(AG13:AG43)</f>
        <v>4679.999999999836</v>
      </c>
      <c r="AH44" s="235">
        <f>SUM(AH13:AH43)</f>
        <v>2759.999999999877</v>
      </c>
      <c r="AI44" s="234"/>
      <c r="AJ44" s="234" t="s">
        <v>102</v>
      </c>
      <c r="AK44" s="235">
        <f>SUM(AK13:AK43)</f>
        <v>26760.00000000022</v>
      </c>
      <c r="AL44" s="235">
        <f>SUM(AL13:AL43)</f>
        <v>7140.000000000327</v>
      </c>
      <c r="AM44" s="234"/>
      <c r="AN44" s="234" t="s">
        <v>102</v>
      </c>
      <c r="AO44" s="235">
        <f>SUM(AO13:AO43)</f>
        <v>24539.999999998145</v>
      </c>
      <c r="AP44" s="235">
        <f>SUM(AP13:AP43)</f>
        <v>4380.000000000109</v>
      </c>
      <c r="AQ44" s="246"/>
      <c r="AR44" s="234"/>
      <c r="AS44" s="234" t="s">
        <v>102</v>
      </c>
      <c r="AT44" s="235">
        <f>SUM(AT13:AT43)</f>
        <v>40159.999999999854</v>
      </c>
      <c r="AU44" s="235">
        <f>SUM(AU13:AU43)</f>
        <v>9520.000000000437</v>
      </c>
      <c r="AV44" s="234"/>
      <c r="AW44" s="234" t="s">
        <v>102</v>
      </c>
      <c r="AX44" s="247">
        <f>SUM(AX13:AX43)</f>
        <v>12599.999999999454</v>
      </c>
      <c r="AY44" s="235">
        <f>SUM(AY13:AY43)</f>
        <v>3720.0000000000273</v>
      </c>
      <c r="AZ44" s="234"/>
      <c r="BA44" s="234" t="s">
        <v>102</v>
      </c>
      <c r="BB44" s="235">
        <f>SUM(BB13:BB43)</f>
        <v>0</v>
      </c>
      <c r="BC44" s="235">
        <f>SUM(BC13:BC43)</f>
        <v>0</v>
      </c>
      <c r="BD44" s="235">
        <f>SUM(BD13:BD43)</f>
        <v>256779.9999999975</v>
      </c>
      <c r="BE44" s="151">
        <f>SUM(BE13:BE43)</f>
        <v>61880.00000000078</v>
      </c>
      <c r="BF44" s="256"/>
      <c r="BG44" s="256"/>
      <c r="BH44" s="256"/>
      <c r="BI44" s="256"/>
      <c r="BJ44" s="256"/>
      <c r="BK44" s="256"/>
      <c r="BL44" s="256"/>
      <c r="BM44" s="256"/>
      <c r="BN44" s="256"/>
      <c r="BO44" s="256"/>
      <c r="BP44" s="256"/>
      <c r="BQ44" s="256"/>
      <c r="BR44" s="256"/>
      <c r="BS44" s="256"/>
      <c r="BT44" s="256"/>
      <c r="BU44" s="256"/>
      <c r="BV44" s="256"/>
      <c r="BW44" s="256"/>
      <c r="BX44" s="256"/>
      <c r="BY44" s="256"/>
      <c r="BZ44" s="256"/>
      <c r="CA44" s="256"/>
      <c r="CB44" s="256"/>
      <c r="CC44" s="256"/>
      <c r="CD44" s="256"/>
      <c r="CE44" s="256"/>
      <c r="CF44" s="256"/>
      <c r="CG44" s="256"/>
      <c r="CH44" s="256"/>
      <c r="CI44" s="256"/>
      <c r="CJ44" s="256"/>
      <c r="CK44" s="256"/>
      <c r="CL44" s="256"/>
      <c r="CM44" s="256"/>
      <c r="CN44" s="256"/>
      <c r="CO44" s="256"/>
      <c r="CP44" s="256"/>
      <c r="CQ44" s="256"/>
      <c r="CR44" s="256"/>
      <c r="CS44" s="256"/>
      <c r="CT44" s="256"/>
      <c r="CU44" s="256"/>
      <c r="CV44" s="256"/>
      <c r="CW44" s="256"/>
      <c r="CX44" s="256"/>
      <c r="CY44" s="256"/>
      <c r="CZ44" s="256"/>
      <c r="DA44" s="256"/>
      <c r="DB44" s="256"/>
      <c r="DC44" s="256"/>
      <c r="DD44" s="256"/>
      <c r="DE44" s="256"/>
      <c r="DF44" s="256"/>
      <c r="DG44" s="256"/>
      <c r="DH44" s="256"/>
      <c r="DI44" s="256"/>
      <c r="DJ44" s="256"/>
      <c r="DK44" s="256"/>
      <c r="DL44" s="256"/>
      <c r="DM44" s="256"/>
      <c r="DN44" s="256"/>
      <c r="DO44" s="256"/>
      <c r="DP44" s="256"/>
      <c r="DQ44" s="256"/>
      <c r="DR44" s="256"/>
      <c r="DS44" s="256"/>
      <c r="DT44" s="256"/>
      <c r="DU44" s="256"/>
      <c r="DV44" s="256"/>
      <c r="DW44" s="256"/>
      <c r="DX44" s="256"/>
      <c r="DY44" s="256"/>
      <c r="DZ44" s="256"/>
      <c r="EA44" s="256"/>
      <c r="EB44" s="256"/>
      <c r="EC44" s="256"/>
      <c r="ED44" s="256"/>
      <c r="EE44" s="256"/>
      <c r="EF44" s="256"/>
      <c r="EG44" s="256"/>
      <c r="EH44" s="256"/>
      <c r="EI44" s="256"/>
      <c r="EJ44" s="256"/>
      <c r="EK44" s="256"/>
      <c r="EL44" s="256"/>
      <c r="EM44" s="256"/>
      <c r="EN44" s="256"/>
      <c r="EO44" s="256"/>
      <c r="EP44" s="256"/>
      <c r="EQ44" s="256"/>
      <c r="ER44" s="256"/>
      <c r="ES44" s="256"/>
      <c r="ET44" s="256"/>
      <c r="EU44" s="256"/>
      <c r="EV44" s="256"/>
      <c r="EW44" s="256"/>
      <c r="EX44" s="256"/>
      <c r="EY44" s="256"/>
      <c r="EZ44" s="256"/>
      <c r="FA44" s="256"/>
      <c r="FB44" s="256"/>
      <c r="FC44" s="256"/>
      <c r="FD44" s="256"/>
      <c r="FE44" s="256"/>
      <c r="FF44" s="256"/>
      <c r="FG44" s="256"/>
      <c r="FH44" s="256"/>
      <c r="FI44" s="256"/>
      <c r="FJ44" s="256"/>
      <c r="FK44" s="256"/>
      <c r="FL44" s="256"/>
      <c r="FM44" s="256"/>
      <c r="FN44" s="256"/>
      <c r="FO44" s="256"/>
      <c r="FP44" s="256"/>
      <c r="FQ44" s="256"/>
      <c r="FR44" s="256"/>
      <c r="FS44" s="256"/>
      <c r="FT44" s="256"/>
      <c r="FU44" s="256"/>
      <c r="FV44" s="256"/>
      <c r="FW44" s="256"/>
      <c r="FX44" s="256"/>
      <c r="FY44" s="256"/>
      <c r="FZ44" s="256"/>
      <c r="GA44" s="256"/>
      <c r="GB44" s="256"/>
      <c r="GC44" s="256"/>
      <c r="GD44" s="256"/>
      <c r="GE44" s="256"/>
      <c r="GF44" s="256"/>
      <c r="GG44" s="256"/>
      <c r="GH44" s="256"/>
      <c r="GI44" s="256"/>
      <c r="GJ44" s="256"/>
      <c r="GK44" s="256"/>
      <c r="GL44" s="256"/>
    </row>
    <row r="45" spans="1:62" ht="18" customHeight="1">
      <c r="A45" s="233"/>
      <c r="B45" s="233"/>
      <c r="C45" s="82"/>
      <c r="D45" s="233" t="s">
        <v>103</v>
      </c>
      <c r="E45" s="82" t="s">
        <v>104</v>
      </c>
      <c r="F45" s="233"/>
      <c r="G45" s="82"/>
      <c r="H45" s="233" t="s">
        <v>103</v>
      </c>
      <c r="I45" s="82" t="s">
        <v>104</v>
      </c>
      <c r="J45" s="233"/>
      <c r="K45" s="82"/>
      <c r="L45" s="233" t="s">
        <v>103</v>
      </c>
      <c r="M45" s="82" t="s">
        <v>104</v>
      </c>
      <c r="N45" s="233"/>
      <c r="O45" s="82"/>
      <c r="P45" s="233" t="s">
        <v>103</v>
      </c>
      <c r="Q45" s="82" t="s">
        <v>104</v>
      </c>
      <c r="R45" s="233"/>
      <c r="S45" s="82"/>
      <c r="T45" s="233" t="s">
        <v>103</v>
      </c>
      <c r="U45" s="82" t="s">
        <v>104</v>
      </c>
      <c r="V45" s="82"/>
      <c r="W45" s="233"/>
      <c r="X45" s="82"/>
      <c r="Y45" s="233" t="s">
        <v>103</v>
      </c>
      <c r="Z45" s="82" t="s">
        <v>104</v>
      </c>
      <c r="AA45" s="233"/>
      <c r="AB45" s="82"/>
      <c r="AC45" s="233" t="s">
        <v>103</v>
      </c>
      <c r="AD45" s="82" t="s">
        <v>104</v>
      </c>
      <c r="AE45" s="233"/>
      <c r="AF45" s="82"/>
      <c r="AG45" s="233" t="s">
        <v>103</v>
      </c>
      <c r="AH45" s="82" t="s">
        <v>104</v>
      </c>
      <c r="AI45" s="233"/>
      <c r="AJ45" s="82"/>
      <c r="AK45" s="233" t="s">
        <v>103</v>
      </c>
      <c r="AL45" s="82" t="s">
        <v>104</v>
      </c>
      <c r="AM45" s="233"/>
      <c r="AN45" s="82"/>
      <c r="AO45" s="233" t="s">
        <v>103</v>
      </c>
      <c r="AP45" s="82" t="s">
        <v>104</v>
      </c>
      <c r="AQ45" s="82"/>
      <c r="AR45" s="233"/>
      <c r="AS45" s="82"/>
      <c r="AT45" s="233" t="s">
        <v>103</v>
      </c>
      <c r="AU45" s="82" t="s">
        <v>104</v>
      </c>
      <c r="AV45" s="233"/>
      <c r="AW45" s="82"/>
      <c r="AX45" s="233" t="s">
        <v>103</v>
      </c>
      <c r="AY45" s="82" t="s">
        <v>104</v>
      </c>
      <c r="AZ45" s="233"/>
      <c r="BA45" s="82"/>
      <c r="BB45" s="233" t="s">
        <v>103</v>
      </c>
      <c r="BC45" s="82" t="s">
        <v>104</v>
      </c>
      <c r="BD45" s="82" t="s">
        <v>103</v>
      </c>
      <c r="BE45" s="82" t="s">
        <v>104</v>
      </c>
      <c r="BI45" s="78"/>
      <c r="BJ45" s="78"/>
    </row>
    <row r="46" spans="1:62" ht="18" customHeight="1">
      <c r="A46" s="233"/>
      <c r="B46" s="233"/>
      <c r="C46" s="82"/>
      <c r="D46" s="233"/>
      <c r="E46" s="82"/>
      <c r="F46" s="233"/>
      <c r="G46" s="82"/>
      <c r="H46" s="233"/>
      <c r="I46" s="82"/>
      <c r="J46" s="233"/>
      <c r="K46" s="82"/>
      <c r="L46" s="233"/>
      <c r="M46" s="82"/>
      <c r="N46" s="233"/>
      <c r="O46" s="82"/>
      <c r="P46" s="233"/>
      <c r="Q46" s="82"/>
      <c r="R46" s="233"/>
      <c r="S46" s="82"/>
      <c r="T46" s="233"/>
      <c r="U46" s="82"/>
      <c r="V46" s="82"/>
      <c r="W46" s="233"/>
      <c r="X46" s="82"/>
      <c r="Y46" s="233"/>
      <c r="Z46" s="82"/>
      <c r="AA46" s="233"/>
      <c r="AB46" s="233"/>
      <c r="AC46" s="82"/>
      <c r="AD46" s="233"/>
      <c r="AE46" s="82"/>
      <c r="AF46" s="233"/>
      <c r="AG46" s="82"/>
      <c r="AH46" s="233"/>
      <c r="AI46" s="82"/>
      <c r="AJ46" s="233"/>
      <c r="AK46" s="82"/>
      <c r="AL46" s="233"/>
      <c r="AM46" s="82"/>
      <c r="AN46" s="233"/>
      <c r="AO46" s="82"/>
      <c r="AP46" s="233"/>
      <c r="AQ46" s="233"/>
      <c r="AR46" s="82"/>
      <c r="AS46" s="233"/>
      <c r="AT46" s="82"/>
      <c r="AU46" s="233"/>
      <c r="AV46" s="233"/>
      <c r="AW46" s="233"/>
      <c r="AX46" s="82"/>
      <c r="AY46" s="233"/>
      <c r="AZ46" s="233"/>
      <c r="BA46" s="233"/>
      <c r="BB46" s="233"/>
      <c r="BC46" s="233"/>
      <c r="BD46" s="82"/>
      <c r="BI46" s="78"/>
      <c r="BJ46" s="78"/>
    </row>
    <row r="47" spans="4:194" s="233" customFormat="1" ht="15">
      <c r="D47" s="236"/>
      <c r="O47" s="82" t="s">
        <v>65</v>
      </c>
      <c r="P47" s="82"/>
      <c r="Q47" s="82"/>
      <c r="R47" s="82" t="s">
        <v>96</v>
      </c>
      <c r="AL47" s="82" t="s">
        <v>65</v>
      </c>
      <c r="AM47" s="82"/>
      <c r="AN47" s="82"/>
      <c r="AO47" s="82" t="s">
        <v>96</v>
      </c>
      <c r="BD47" s="82" t="s">
        <v>65</v>
      </c>
      <c r="BE47" s="82"/>
      <c r="BF47" s="82"/>
      <c r="BG47" s="82" t="s">
        <v>96</v>
      </c>
      <c r="BK47" s="377"/>
      <c r="BL47" s="377"/>
      <c r="BM47" s="377"/>
      <c r="BN47" s="377"/>
      <c r="BO47" s="377"/>
      <c r="BP47" s="377"/>
      <c r="BQ47" s="377"/>
      <c r="BR47" s="377"/>
      <c r="BS47" s="377"/>
      <c r="BT47" s="377"/>
      <c r="BU47" s="377"/>
      <c r="BV47" s="377"/>
      <c r="BW47" s="377"/>
      <c r="BX47" s="377"/>
      <c r="BY47" s="377"/>
      <c r="BZ47" s="377"/>
      <c r="CA47" s="377"/>
      <c r="CB47" s="377"/>
      <c r="CC47" s="377"/>
      <c r="CD47" s="377"/>
      <c r="CE47" s="377"/>
      <c r="CF47" s="377"/>
      <c r="CG47" s="377"/>
      <c r="CH47" s="377"/>
      <c r="CI47" s="377"/>
      <c r="CJ47" s="377"/>
      <c r="CK47" s="377"/>
      <c r="CL47" s="377"/>
      <c r="CM47" s="377"/>
      <c r="CN47" s="377"/>
      <c r="CO47" s="377"/>
      <c r="CP47" s="377"/>
      <c r="CQ47" s="377"/>
      <c r="CR47" s="377"/>
      <c r="CS47" s="377"/>
      <c r="CT47" s="377"/>
      <c r="CU47" s="377"/>
      <c r="CV47" s="377"/>
      <c r="CW47" s="377"/>
      <c r="CX47" s="377"/>
      <c r="CY47" s="377"/>
      <c r="CZ47" s="377"/>
      <c r="DA47" s="377"/>
      <c r="DB47" s="377"/>
      <c r="DC47" s="377"/>
      <c r="DD47" s="377"/>
      <c r="DE47" s="377"/>
      <c r="DF47" s="377"/>
      <c r="DG47" s="377"/>
      <c r="DH47" s="377"/>
      <c r="DI47" s="377"/>
      <c r="DJ47" s="377"/>
      <c r="DK47" s="377"/>
      <c r="DL47" s="377"/>
      <c r="DM47" s="377"/>
      <c r="DN47" s="377"/>
      <c r="DO47" s="377"/>
      <c r="DP47" s="377"/>
      <c r="DQ47" s="377"/>
      <c r="DR47" s="377"/>
      <c r="DS47" s="377"/>
      <c r="DT47" s="377"/>
      <c r="DU47" s="377"/>
      <c r="DV47" s="377"/>
      <c r="DW47" s="377"/>
      <c r="DX47" s="377"/>
      <c r="DY47" s="377"/>
      <c r="DZ47" s="377"/>
      <c r="EA47" s="377"/>
      <c r="EB47" s="377"/>
      <c r="EC47" s="377"/>
      <c r="ED47" s="377"/>
      <c r="EE47" s="377"/>
      <c r="EF47" s="377"/>
      <c r="EG47" s="377"/>
      <c r="EH47" s="377"/>
      <c r="EI47" s="377"/>
      <c r="EJ47" s="377"/>
      <c r="EK47" s="377"/>
      <c r="EL47" s="377"/>
      <c r="EM47" s="377"/>
      <c r="EN47" s="377"/>
      <c r="EO47" s="377"/>
      <c r="EP47" s="377"/>
      <c r="EQ47" s="377"/>
      <c r="ER47" s="377"/>
      <c r="ES47" s="377"/>
      <c r="ET47" s="377"/>
      <c r="EU47" s="377"/>
      <c r="EV47" s="377"/>
      <c r="EW47" s="377"/>
      <c r="EX47" s="377"/>
      <c r="EY47" s="377"/>
      <c r="EZ47" s="377"/>
      <c r="FA47" s="377"/>
      <c r="FB47" s="377"/>
      <c r="FC47" s="377"/>
      <c r="FD47" s="377"/>
      <c r="FE47" s="377"/>
      <c r="FF47" s="377"/>
      <c r="FG47" s="377"/>
      <c r="FH47" s="377"/>
      <c r="FI47" s="377"/>
      <c r="FJ47" s="377"/>
      <c r="FK47" s="377"/>
      <c r="FL47" s="377"/>
      <c r="FM47" s="377"/>
      <c r="FN47" s="377"/>
      <c r="FO47" s="377"/>
      <c r="FP47" s="377"/>
      <c r="FQ47" s="377"/>
      <c r="FR47" s="377"/>
      <c r="FS47" s="377"/>
      <c r="FT47" s="377"/>
      <c r="FU47" s="377"/>
      <c r="FV47" s="377"/>
      <c r="FW47" s="377"/>
      <c r="FX47" s="377"/>
      <c r="FY47" s="377"/>
      <c r="FZ47" s="377"/>
      <c r="GA47" s="377"/>
      <c r="GB47" s="377"/>
      <c r="GC47" s="377"/>
      <c r="GD47" s="377"/>
      <c r="GE47" s="377"/>
      <c r="GF47" s="377"/>
      <c r="GG47" s="377"/>
      <c r="GH47" s="377"/>
      <c r="GI47" s="377"/>
      <c r="GJ47" s="377"/>
      <c r="GK47" s="377"/>
      <c r="GL47" s="377"/>
    </row>
    <row r="48" spans="4:61" ht="12" customHeight="1">
      <c r="D48" s="237"/>
      <c r="H48" s="237"/>
      <c r="L48" s="237"/>
      <c r="P48" s="237"/>
      <c r="T48" s="237"/>
      <c r="Y48" s="237"/>
      <c r="AD48" s="237"/>
      <c r="AH48" s="237"/>
      <c r="AL48" s="237"/>
      <c r="AP48" s="237"/>
      <c r="AQ48" s="237"/>
      <c r="AU48" s="237"/>
      <c r="AY48" s="237"/>
      <c r="AZ48" s="237"/>
      <c r="BA48" s="237"/>
      <c r="BB48" s="237"/>
      <c r="BC48" s="237"/>
      <c r="BE48" s="237"/>
      <c r="BI48" s="237"/>
    </row>
    <row r="49" spans="61:62" ht="12" customHeight="1">
      <c r="BI49" s="168"/>
      <c r="BJ49" s="168"/>
    </row>
    <row r="50" spans="61:62" ht="12" customHeight="1">
      <c r="BI50" s="181"/>
      <c r="BJ50" s="181"/>
    </row>
    <row r="56" spans="56:57" ht="15">
      <c r="BD56" s="79">
        <v>153449.96000001195</v>
      </c>
      <c r="BE56" s="79">
        <v>63832.96000000166</v>
      </c>
    </row>
  </sheetData>
  <sheetProtection/>
  <mergeCells count="38">
    <mergeCell ref="A4:A10"/>
    <mergeCell ref="BB7:BC7"/>
    <mergeCell ref="V4:V10"/>
    <mergeCell ref="AA4:AD4"/>
    <mergeCell ref="AQ4:AQ10"/>
    <mergeCell ref="AV4:AY4"/>
    <mergeCell ref="B4:E4"/>
    <mergeCell ref="AM9:AN9"/>
    <mergeCell ref="AI4:AL4"/>
    <mergeCell ref="AV9:AW9"/>
    <mergeCell ref="BD9:BE9"/>
    <mergeCell ref="BD10:BE10"/>
    <mergeCell ref="AZ4:BC4"/>
    <mergeCell ref="A2:Z2"/>
    <mergeCell ref="J4:M4"/>
    <mergeCell ref="N4:Q4"/>
    <mergeCell ref="R4:U4"/>
    <mergeCell ref="W4:Z4"/>
    <mergeCell ref="AE4:AH4"/>
    <mergeCell ref="AR9:AS9"/>
    <mergeCell ref="A1:Z1"/>
    <mergeCell ref="AA2:AU2"/>
    <mergeCell ref="AA1:AU1"/>
    <mergeCell ref="AW1:BJ1"/>
    <mergeCell ref="AW2:BJ2"/>
    <mergeCell ref="W9:X9"/>
    <mergeCell ref="AR4:AU4"/>
    <mergeCell ref="F4:I4"/>
    <mergeCell ref="AE9:AF9"/>
    <mergeCell ref="AI9:AJ9"/>
    <mergeCell ref="AM4:AP4"/>
    <mergeCell ref="AZ9:BA9"/>
    <mergeCell ref="B9:C9"/>
    <mergeCell ref="F9:G9"/>
    <mergeCell ref="J9:K9"/>
    <mergeCell ref="N9:O9"/>
    <mergeCell ref="R9:S9"/>
    <mergeCell ref="AA9:AB9"/>
  </mergeCells>
  <conditionalFormatting sqref="J44 L44:M44 BD44 AX44">
    <cfRule type="cellIs" priority="66" dxfId="0" operator="lessThan">
      <formula>0</formula>
    </cfRule>
  </conditionalFormatting>
  <conditionalFormatting sqref="AF44">
    <cfRule type="cellIs" priority="55" dxfId="0" operator="lessThan">
      <formula>0</formula>
    </cfRule>
  </conditionalFormatting>
  <conditionalFormatting sqref="K44">
    <cfRule type="cellIs" priority="65" dxfId="0" operator="lessThan">
      <formula>0</formula>
    </cfRule>
  </conditionalFormatting>
  <conditionalFormatting sqref="N44 P44:Q44">
    <cfRule type="cellIs" priority="64" dxfId="0" operator="lessThan">
      <formula>0</formula>
    </cfRule>
  </conditionalFormatting>
  <conditionalFormatting sqref="O44">
    <cfRule type="cellIs" priority="63" dxfId="0" operator="lessThan">
      <formula>0</formula>
    </cfRule>
  </conditionalFormatting>
  <conditionalFormatting sqref="R44 T44:V44">
    <cfRule type="cellIs" priority="62" dxfId="0" operator="lessThan">
      <formula>0</formula>
    </cfRule>
  </conditionalFormatting>
  <conditionalFormatting sqref="S44">
    <cfRule type="cellIs" priority="61" dxfId="0" operator="lessThan">
      <formula>0</formula>
    </cfRule>
  </conditionalFormatting>
  <conditionalFormatting sqref="W44 Y44:Z44">
    <cfRule type="cellIs" priority="60" dxfId="0" operator="lessThan">
      <formula>0</formula>
    </cfRule>
  </conditionalFormatting>
  <conditionalFormatting sqref="X44">
    <cfRule type="cellIs" priority="59" dxfId="0" operator="lessThan">
      <formula>0</formula>
    </cfRule>
  </conditionalFormatting>
  <conditionalFormatting sqref="AC44:AD44">
    <cfRule type="cellIs" priority="58" dxfId="0" operator="lessThan">
      <formula>0</formula>
    </cfRule>
  </conditionalFormatting>
  <conditionalFormatting sqref="AB44">
    <cfRule type="cellIs" priority="57" dxfId="0" operator="lessThan">
      <formula>0</formula>
    </cfRule>
  </conditionalFormatting>
  <conditionalFormatting sqref="AE44 AG44:AH44">
    <cfRule type="cellIs" priority="56" dxfId="0" operator="lessThan">
      <formula>0</formula>
    </cfRule>
  </conditionalFormatting>
  <conditionalFormatting sqref="BA44">
    <cfRule type="cellIs" priority="43" dxfId="0" operator="lessThan">
      <formula>0</formula>
    </cfRule>
  </conditionalFormatting>
  <conditionalFormatting sqref="B44 D44:E44">
    <cfRule type="cellIs" priority="70" dxfId="0" operator="lessThan">
      <formula>0</formula>
    </cfRule>
  </conditionalFormatting>
  <conditionalFormatting sqref="C44">
    <cfRule type="cellIs" priority="69" dxfId="0" operator="lessThan">
      <formula>0</formula>
    </cfRule>
  </conditionalFormatting>
  <conditionalFormatting sqref="F44 H44:I44">
    <cfRule type="cellIs" priority="68" dxfId="0" operator="lessThan">
      <formula>0</formula>
    </cfRule>
  </conditionalFormatting>
  <conditionalFormatting sqref="G44">
    <cfRule type="cellIs" priority="67" dxfId="0" operator="lessThan">
      <formula>0</formula>
    </cfRule>
  </conditionalFormatting>
  <conditionalFormatting sqref="AI44 AK44:AL44">
    <cfRule type="cellIs" priority="54" dxfId="0" operator="lessThan">
      <formula>0</formula>
    </cfRule>
  </conditionalFormatting>
  <conditionalFormatting sqref="AJ44">
    <cfRule type="cellIs" priority="53" dxfId="0" operator="lessThan">
      <formula>0</formula>
    </cfRule>
  </conditionalFormatting>
  <conditionalFormatting sqref="AM44 AO44:AQ44">
    <cfRule type="cellIs" priority="52" dxfId="0" operator="lessThan">
      <formula>0</formula>
    </cfRule>
  </conditionalFormatting>
  <conditionalFormatting sqref="AN44">
    <cfRule type="cellIs" priority="51" dxfId="0" operator="lessThan">
      <formula>0</formula>
    </cfRule>
  </conditionalFormatting>
  <conditionalFormatting sqref="AR44 AT44:AU44">
    <cfRule type="cellIs" priority="50" dxfId="0" operator="lessThan">
      <formula>0</formula>
    </cfRule>
  </conditionalFormatting>
  <conditionalFormatting sqref="AS44">
    <cfRule type="cellIs" priority="49" dxfId="0" operator="lessThan">
      <formula>0</formula>
    </cfRule>
  </conditionalFormatting>
  <conditionalFormatting sqref="AZ44 BB44:BC44">
    <cfRule type="cellIs" priority="44" dxfId="0" operator="lessThan">
      <formula>0</formula>
    </cfRule>
  </conditionalFormatting>
  <conditionalFormatting sqref="AV44">
    <cfRule type="cellIs" priority="46" dxfId="0" operator="lessThan">
      <formula>0</formula>
    </cfRule>
  </conditionalFormatting>
  <conditionalFormatting sqref="AW44">
    <cfRule type="cellIs" priority="45" dxfId="0" operator="lessThan">
      <formula>0</formula>
    </cfRule>
  </conditionalFormatting>
  <conditionalFormatting sqref="G35 G29:G33 G42:G43 G37 G39:G40">
    <cfRule type="cellIs" priority="27" dxfId="0" operator="lessThan">
      <formula>0</formula>
    </cfRule>
  </conditionalFormatting>
  <conditionalFormatting sqref="X35 X29:X33 X42:X43 X37 X39:X40">
    <cfRule type="cellIs" priority="19" dxfId="0" operator="lessThan">
      <formula>0</formula>
    </cfRule>
  </conditionalFormatting>
  <conditionalFormatting sqref="AW35 AW29:AW33 AW42:AW43 AW37 AW39:AW40">
    <cfRule type="cellIs" priority="7" dxfId="0" operator="lessThan">
      <formula>0</formula>
    </cfRule>
  </conditionalFormatting>
  <conditionalFormatting sqref="F35 F29:F33 F42:F43 F37 F39:F40">
    <cfRule type="cellIs" priority="28" dxfId="0" operator="lessThan">
      <formula>0</formula>
    </cfRule>
  </conditionalFormatting>
  <conditionalFormatting sqref="J35 J29:J33 J42:J43 J37 J39:J40">
    <cfRule type="cellIs" priority="26" dxfId="0" operator="lessThan">
      <formula>0</formula>
    </cfRule>
  </conditionalFormatting>
  <conditionalFormatting sqref="K35 K29:K33 K42:K43 K37 K39:K40">
    <cfRule type="cellIs" priority="25" dxfId="0" operator="lessThan">
      <formula>0</formula>
    </cfRule>
  </conditionalFormatting>
  <conditionalFormatting sqref="N35 N29:N33 N42:N43 N37 N39:N40">
    <cfRule type="cellIs" priority="24" dxfId="0" operator="lessThan">
      <formula>0</formula>
    </cfRule>
  </conditionalFormatting>
  <conditionalFormatting sqref="O35 O29:O33 O42:O43 O37 O39:O40">
    <cfRule type="cellIs" priority="23" dxfId="0" operator="lessThan">
      <formula>0</formula>
    </cfRule>
  </conditionalFormatting>
  <conditionalFormatting sqref="AZ35 AZ29:AZ33 AZ42:AZ43 AZ37 AZ39:AZ40">
    <cfRule type="cellIs" priority="34" dxfId="0" operator="lessThan">
      <formula>0</formula>
    </cfRule>
  </conditionalFormatting>
  <conditionalFormatting sqref="BA35 BA29:BA33 BA42:BA43 BA37 BA39:BA40">
    <cfRule type="cellIs" priority="33" dxfId="0" operator="lessThan">
      <formula>0</formula>
    </cfRule>
  </conditionalFormatting>
  <conditionalFormatting sqref="W35 W29:W33 W42:W43 W37 W39:W40">
    <cfRule type="cellIs" priority="20" dxfId="0" operator="lessThan">
      <formula>0</formula>
    </cfRule>
  </conditionalFormatting>
  <conditionalFormatting sqref="AV35 AV29:AV33 AV42:AV43 AV37 AV39:AV40">
    <cfRule type="cellIs" priority="8" dxfId="0" operator="lessThan">
      <formula>0</formula>
    </cfRule>
  </conditionalFormatting>
  <conditionalFormatting sqref="B35 B29:B33 B42:B43 B37 B39:B40">
    <cfRule type="cellIs" priority="30" dxfId="0" operator="lessThan">
      <formula>0</formula>
    </cfRule>
  </conditionalFormatting>
  <conditionalFormatting sqref="C35 C29:C33 C42:C43 C37 C39:C40">
    <cfRule type="cellIs" priority="29" dxfId="0" operator="lessThan">
      <formula>0</formula>
    </cfRule>
  </conditionalFormatting>
  <conditionalFormatting sqref="AF35 AF29:AF33 AF42:AF43 AF37 AF39:AF40">
    <cfRule type="cellIs" priority="15" dxfId="0" operator="lessThan">
      <formula>0</formula>
    </cfRule>
  </conditionalFormatting>
  <conditionalFormatting sqref="R35 R29:R33 R42:R43 R37 R39:R40">
    <cfRule type="cellIs" priority="22" dxfId="0" operator="lessThan">
      <formula>0</formula>
    </cfRule>
  </conditionalFormatting>
  <conditionalFormatting sqref="S35 S29:S33 S42:S43 S37 S39:S40">
    <cfRule type="cellIs" priority="21" dxfId="0" operator="lessThan">
      <formula>0</formula>
    </cfRule>
  </conditionalFormatting>
  <conditionalFormatting sqref="AA35 AA29:AA33 AA42:AA43 AA37 AA39:AA40">
    <cfRule type="cellIs" priority="18" dxfId="0" operator="lessThan">
      <formula>0</formula>
    </cfRule>
  </conditionalFormatting>
  <conditionalFormatting sqref="AB35 AB29:AB33 AB42:AB43 AB37 AB39:AB40">
    <cfRule type="cellIs" priority="17" dxfId="0" operator="lessThan">
      <formula>0</formula>
    </cfRule>
  </conditionalFormatting>
  <conditionalFormatting sqref="AE35 AE29:AE33 AE42:AE43 AE37 AE39:AE40">
    <cfRule type="cellIs" priority="16" dxfId="0" operator="lessThan">
      <formula>0</formula>
    </cfRule>
  </conditionalFormatting>
  <conditionalFormatting sqref="AI35 AI29:AI33 AI42:AI43 AI37 AI39:AI40">
    <cfRule type="cellIs" priority="14" dxfId="0" operator="lessThan">
      <formula>0</formula>
    </cfRule>
  </conditionalFormatting>
  <conditionalFormatting sqref="AJ35 AJ29:AJ33 AJ42:AJ43 AJ37 AJ39:AJ40">
    <cfRule type="cellIs" priority="13" dxfId="0" operator="lessThan">
      <formula>0</formula>
    </cfRule>
  </conditionalFormatting>
  <conditionalFormatting sqref="AM35 AM29:AM33 AM42:AM43 AM37 AM39:AM40">
    <cfRule type="cellIs" priority="12" dxfId="0" operator="lessThan">
      <formula>0</formula>
    </cfRule>
  </conditionalFormatting>
  <conditionalFormatting sqref="AN35 AN29:AN33 AN42:AN43 AN37 AN39:AN40">
    <cfRule type="cellIs" priority="11" dxfId="0" operator="lessThan">
      <formula>0</formula>
    </cfRule>
  </conditionalFormatting>
  <conditionalFormatting sqref="AR35 AR29:AR33 AR42:AR43 AR37 AR39:AR40">
    <cfRule type="cellIs" priority="10" dxfId="0" operator="lessThan">
      <formula>0</formula>
    </cfRule>
  </conditionalFormatting>
  <conditionalFormatting sqref="AS35 AS29:AS33 AS42:AS43 AS37 AS39:AS40">
    <cfRule type="cellIs" priority="9" dxfId="0" operator="lessThan">
      <formula>0</formula>
    </cfRule>
  </conditionalFormatting>
  <conditionalFormatting sqref="AY44">
    <cfRule type="cellIs" priority="1" dxfId="0" operator="lessThan">
      <formula>0</formula>
    </cfRule>
  </conditionalFormatting>
  <printOptions/>
  <pageMargins left="0.7086614173228346" right="0.7086614173228346" top="0.7480314960629921" bottom="0.7480314960629921" header="0.31496062992125984" footer="0.31496062992125984"/>
  <pageSetup fitToWidth="0" fitToHeight="1" horizontalDpi="600" verticalDpi="600" orientation="landscape" pageOrder="overThenDown" paperSize="8" scale="59" r:id="rId2"/>
  <colBreaks count="2" manualBreakCount="2">
    <brk id="21" max="46" man="1"/>
    <brk id="42" max="46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0"/>
  <sheetViews>
    <sheetView view="pageBreakPreview" zoomScaleSheetLayoutView="100" zoomScalePageLayoutView="0" workbookViewId="0" topLeftCell="A18">
      <selection activeCell="M51" sqref="B49:M51"/>
    </sheetView>
  </sheetViews>
  <sheetFormatPr defaultColWidth="9.00390625" defaultRowHeight="12.75"/>
  <cols>
    <col min="1" max="1" width="6.625" style="261" customWidth="1"/>
    <col min="2" max="2" width="8.25390625" style="261" customWidth="1"/>
    <col min="3" max="3" width="8.625" style="261" customWidth="1"/>
    <col min="4" max="4" width="10.00390625" style="261" customWidth="1"/>
    <col min="5" max="5" width="9.25390625" style="261" customWidth="1"/>
    <col min="6" max="6" width="8.375" style="261" customWidth="1"/>
    <col min="7" max="7" width="8.00390625" style="261" customWidth="1"/>
    <col min="8" max="8" width="10.125" style="261" customWidth="1"/>
    <col min="9" max="9" width="9.00390625" style="261" customWidth="1"/>
    <col min="10" max="10" width="10.375" style="261" customWidth="1"/>
    <col min="11" max="11" width="10.875" style="261" customWidth="1"/>
    <col min="12" max="12" width="9.00390625" style="305" customWidth="1"/>
    <col min="13" max="13" width="14.75390625" style="305" customWidth="1"/>
    <col min="14" max="51" width="9.125" style="305" customWidth="1"/>
    <col min="52" max="16384" width="9.125" style="261" customWidth="1"/>
  </cols>
  <sheetData>
    <row r="1" spans="1:11" ht="15">
      <c r="A1" s="408" t="s">
        <v>38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</row>
    <row r="2" spans="1:11" ht="15">
      <c r="A2" s="409" t="s">
        <v>129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</row>
    <row r="3" spans="1:11" ht="15">
      <c r="A3" s="262"/>
      <c r="B3" s="262"/>
      <c r="C3" s="262"/>
      <c r="D3" s="262"/>
      <c r="E3" s="262"/>
      <c r="F3" s="262"/>
      <c r="G3" s="262"/>
      <c r="H3" s="262"/>
      <c r="I3" s="262"/>
      <c r="J3" s="262"/>
      <c r="K3" s="262"/>
    </row>
    <row r="4" spans="1:10" ht="15.75" thickBot="1">
      <c r="A4" s="263"/>
      <c r="B4" s="263"/>
      <c r="C4" s="264" t="s">
        <v>74</v>
      </c>
      <c r="D4" s="263"/>
      <c r="E4" s="263"/>
      <c r="F4" s="263"/>
      <c r="G4" s="263"/>
      <c r="H4" s="263"/>
      <c r="I4" s="263" t="s">
        <v>1</v>
      </c>
      <c r="J4" s="263"/>
    </row>
    <row r="5" spans="1:13" ht="15">
      <c r="A5" s="420" t="s">
        <v>73</v>
      </c>
      <c r="B5" s="421"/>
      <c r="C5" s="421"/>
      <c r="D5" s="421"/>
      <c r="E5" s="422"/>
      <c r="F5" s="420" t="s">
        <v>75</v>
      </c>
      <c r="G5" s="421"/>
      <c r="H5" s="421"/>
      <c r="I5" s="422"/>
      <c r="J5" s="265"/>
      <c r="K5" s="373"/>
      <c r="L5" s="266"/>
      <c r="M5" s="266"/>
    </row>
    <row r="6" spans="1:13" ht="15">
      <c r="A6" s="418" t="s">
        <v>35</v>
      </c>
      <c r="B6" s="432" t="s">
        <v>36</v>
      </c>
      <c r="C6" s="427"/>
      <c r="D6" s="427" t="s">
        <v>55</v>
      </c>
      <c r="E6" s="431"/>
      <c r="F6" s="412" t="s">
        <v>36</v>
      </c>
      <c r="G6" s="427"/>
      <c r="H6" s="427" t="s">
        <v>37</v>
      </c>
      <c r="I6" s="431"/>
      <c r="J6" s="416" t="s">
        <v>56</v>
      </c>
      <c r="K6" s="417"/>
      <c r="L6" s="266"/>
      <c r="M6" s="266"/>
    </row>
    <row r="7" spans="1:13" ht="15">
      <c r="A7" s="419"/>
      <c r="B7" s="432" t="s">
        <v>32</v>
      </c>
      <c r="C7" s="427"/>
      <c r="D7" s="427" t="s">
        <v>58</v>
      </c>
      <c r="E7" s="431"/>
      <c r="F7" s="412" t="s">
        <v>32</v>
      </c>
      <c r="G7" s="427"/>
      <c r="H7" s="427" t="s">
        <v>2</v>
      </c>
      <c r="I7" s="431"/>
      <c r="J7" s="267"/>
      <c r="K7" s="268"/>
      <c r="L7" s="266"/>
      <c r="M7" s="266"/>
    </row>
    <row r="8" spans="1:13" ht="15">
      <c r="A8" s="419"/>
      <c r="B8" s="430" t="s">
        <v>100</v>
      </c>
      <c r="C8" s="413"/>
      <c r="D8" s="430" t="s">
        <v>46</v>
      </c>
      <c r="E8" s="424"/>
      <c r="F8" s="423" t="s">
        <v>100</v>
      </c>
      <c r="G8" s="413"/>
      <c r="H8" s="430" t="s">
        <v>42</v>
      </c>
      <c r="I8" s="424"/>
      <c r="J8" s="423" t="s">
        <v>3</v>
      </c>
      <c r="K8" s="424"/>
      <c r="L8" s="414"/>
      <c r="M8" s="415"/>
    </row>
    <row r="9" spans="1:13" ht="15">
      <c r="A9" s="419"/>
      <c r="B9" s="433" t="s">
        <v>99</v>
      </c>
      <c r="C9" s="429"/>
      <c r="D9" s="272"/>
      <c r="E9" s="268"/>
      <c r="F9" s="428" t="s">
        <v>99</v>
      </c>
      <c r="G9" s="429"/>
      <c r="H9" s="272"/>
      <c r="I9" s="268"/>
      <c r="J9" s="425" t="s">
        <v>0</v>
      </c>
      <c r="K9" s="426"/>
      <c r="L9" s="414"/>
      <c r="M9" s="415"/>
    </row>
    <row r="10" spans="1:13" ht="15">
      <c r="A10" s="419"/>
      <c r="B10" s="410" t="s">
        <v>94</v>
      </c>
      <c r="C10" s="411"/>
      <c r="D10" s="269" t="s">
        <v>30</v>
      </c>
      <c r="E10" s="273" t="s">
        <v>31</v>
      </c>
      <c r="F10" s="412" t="s">
        <v>95</v>
      </c>
      <c r="G10" s="413"/>
      <c r="H10" s="274" t="s">
        <v>30</v>
      </c>
      <c r="I10" s="273" t="s">
        <v>31</v>
      </c>
      <c r="J10" s="275" t="s">
        <v>30</v>
      </c>
      <c r="K10" s="374" t="s">
        <v>31</v>
      </c>
      <c r="L10" s="266"/>
      <c r="M10" s="266"/>
    </row>
    <row r="11" spans="1:13" ht="15.75" thickBot="1">
      <c r="A11" s="419"/>
      <c r="B11" s="276" t="s">
        <v>30</v>
      </c>
      <c r="C11" s="277" t="s">
        <v>31</v>
      </c>
      <c r="D11" s="271" t="s">
        <v>69</v>
      </c>
      <c r="E11" s="278" t="s">
        <v>70</v>
      </c>
      <c r="F11" s="270" t="s">
        <v>30</v>
      </c>
      <c r="G11" s="274" t="s">
        <v>31</v>
      </c>
      <c r="H11" s="277" t="s">
        <v>69</v>
      </c>
      <c r="I11" s="279" t="s">
        <v>70</v>
      </c>
      <c r="J11" s="280" t="s">
        <v>69</v>
      </c>
      <c r="K11" s="375" t="s">
        <v>70</v>
      </c>
      <c r="L11" s="266"/>
      <c r="M11" s="266"/>
    </row>
    <row r="12" spans="1:13" ht="15">
      <c r="A12" s="327" t="s">
        <v>5</v>
      </c>
      <c r="B12" s="342">
        <v>21490.12</v>
      </c>
      <c r="C12" s="343">
        <v>6484.12</v>
      </c>
      <c r="D12" s="334"/>
      <c r="E12" s="303"/>
      <c r="F12" s="361">
        <v>13337.18</v>
      </c>
      <c r="G12" s="367">
        <v>4556.39</v>
      </c>
      <c r="H12" s="334"/>
      <c r="I12" s="257"/>
      <c r="J12" s="257"/>
      <c r="K12" s="257"/>
      <c r="L12" s="266"/>
      <c r="M12" s="266"/>
    </row>
    <row r="13" spans="1:13" ht="15.75" thickBot="1">
      <c r="A13" s="328" t="s">
        <v>110</v>
      </c>
      <c r="B13" s="346">
        <v>21490.28</v>
      </c>
      <c r="C13" s="347">
        <v>6484.16</v>
      </c>
      <c r="D13" s="335"/>
      <c r="E13" s="304"/>
      <c r="F13" s="363">
        <v>13337.28</v>
      </c>
      <c r="G13" s="369">
        <v>4556.41</v>
      </c>
      <c r="H13" s="335"/>
      <c r="I13" s="258"/>
      <c r="J13" s="258"/>
      <c r="K13" s="258"/>
      <c r="L13" s="266"/>
      <c r="M13" s="266"/>
    </row>
    <row r="14" spans="1:51" s="282" customFormat="1" ht="15.75" thickBot="1">
      <c r="A14" s="329" t="s">
        <v>6</v>
      </c>
      <c r="B14" s="350">
        <v>21490.45</v>
      </c>
      <c r="C14" s="351">
        <v>6484.2</v>
      </c>
      <c r="D14" s="336">
        <f>(B14-B12)*D$7</f>
        <v>990.0000000052387</v>
      </c>
      <c r="E14" s="355">
        <f>(C14-C12)*D$7</f>
        <v>239.99999999978172</v>
      </c>
      <c r="F14" s="364">
        <v>13337.38</v>
      </c>
      <c r="G14" s="370">
        <v>4556.44</v>
      </c>
      <c r="H14" s="336">
        <f>(F14-F12)*H$7</f>
        <v>1199.9999999934516</v>
      </c>
      <c r="I14" s="285">
        <f>(G14-G12)*H$7</f>
        <v>299.9999999956344</v>
      </c>
      <c r="J14" s="281">
        <f>D14+H14</f>
        <v>2189.9999999986903</v>
      </c>
      <c r="K14" s="281">
        <f>E14+I14</f>
        <v>539.9999999954161</v>
      </c>
      <c r="L14" s="302"/>
      <c r="M14" s="302"/>
      <c r="N14" s="306"/>
      <c r="O14" s="306"/>
      <c r="P14" s="306"/>
      <c r="Q14" s="306"/>
      <c r="R14" s="306"/>
      <c r="S14" s="306"/>
      <c r="T14" s="306"/>
      <c r="U14" s="306"/>
      <c r="V14" s="306"/>
      <c r="W14" s="306"/>
      <c r="X14" s="306"/>
      <c r="Y14" s="306"/>
      <c r="Z14" s="306"/>
      <c r="AA14" s="306"/>
      <c r="AB14" s="306"/>
      <c r="AC14" s="306"/>
      <c r="AD14" s="306"/>
      <c r="AE14" s="306"/>
      <c r="AF14" s="306"/>
      <c r="AG14" s="306"/>
      <c r="AH14" s="306"/>
      <c r="AI14" s="306"/>
      <c r="AJ14" s="306"/>
      <c r="AK14" s="306"/>
      <c r="AL14" s="306"/>
      <c r="AM14" s="306"/>
      <c r="AN14" s="306"/>
      <c r="AO14" s="306"/>
      <c r="AP14" s="306"/>
      <c r="AQ14" s="306"/>
      <c r="AR14" s="306"/>
      <c r="AS14" s="306"/>
      <c r="AT14" s="306"/>
      <c r="AU14" s="306"/>
      <c r="AV14" s="306"/>
      <c r="AW14" s="306"/>
      <c r="AX14" s="306"/>
      <c r="AY14" s="306"/>
    </row>
    <row r="15" spans="1:13" ht="15">
      <c r="A15" s="330" t="s">
        <v>111</v>
      </c>
      <c r="B15" s="348">
        <v>21490.6</v>
      </c>
      <c r="C15" s="349">
        <v>6484.24</v>
      </c>
      <c r="D15" s="337"/>
      <c r="E15" s="356"/>
      <c r="F15" s="365">
        <v>13337.48</v>
      </c>
      <c r="G15" s="371">
        <v>4556.46</v>
      </c>
      <c r="H15" s="337"/>
      <c r="I15" s="259"/>
      <c r="J15" s="309"/>
      <c r="K15" s="309"/>
      <c r="L15" s="266"/>
      <c r="M15" s="266"/>
    </row>
    <row r="16" spans="1:13" ht="15">
      <c r="A16" s="331" t="s">
        <v>7</v>
      </c>
      <c r="B16" s="344">
        <v>21490.76</v>
      </c>
      <c r="C16" s="345">
        <v>6484.28</v>
      </c>
      <c r="D16" s="338">
        <f>(B16-B14)*D$7</f>
        <v>929.9999999930151</v>
      </c>
      <c r="E16" s="357">
        <f>(C16-C14)*D$7</f>
        <v>239.99999999978172</v>
      </c>
      <c r="F16" s="362">
        <v>13337.57</v>
      </c>
      <c r="G16" s="368">
        <v>4556.49</v>
      </c>
      <c r="H16" s="338">
        <f>(F16-F14)*H$7</f>
        <v>1140.000000003056</v>
      </c>
      <c r="I16" s="283">
        <f>(G16-G14)*H$7</f>
        <v>300.0000000010914</v>
      </c>
      <c r="J16" s="284">
        <f>D16+H16</f>
        <v>2069.999999996071</v>
      </c>
      <c r="K16" s="284">
        <f aca="true" t="shared" si="0" ref="K16:K42">E16+I16</f>
        <v>540.0000000008731</v>
      </c>
      <c r="L16" s="266"/>
      <c r="M16" s="266"/>
    </row>
    <row r="17" spans="1:13" ht="15">
      <c r="A17" s="331" t="s">
        <v>8</v>
      </c>
      <c r="B17" s="344">
        <v>21491.07</v>
      </c>
      <c r="C17" s="345">
        <v>6484.36</v>
      </c>
      <c r="D17" s="338">
        <f>(B17-B16)*D$7</f>
        <v>930.000000003929</v>
      </c>
      <c r="E17" s="357">
        <f>(C17-C16)*D$7</f>
        <v>239.99999999978172</v>
      </c>
      <c r="F17" s="362">
        <v>13337.76</v>
      </c>
      <c r="G17" s="368">
        <v>4556.54</v>
      </c>
      <c r="H17" s="338">
        <f>(F17-F16)*H$7</f>
        <v>1140.000000003056</v>
      </c>
      <c r="I17" s="283">
        <f>(G17-G16)*H$7</f>
        <v>300.0000000010914</v>
      </c>
      <c r="J17" s="284">
        <f>D17+H17</f>
        <v>2070.000000006985</v>
      </c>
      <c r="K17" s="284">
        <f t="shared" si="0"/>
        <v>540.0000000008731</v>
      </c>
      <c r="L17" s="266"/>
      <c r="M17" s="266"/>
    </row>
    <row r="18" spans="1:13" ht="15.75" thickBot="1">
      <c r="A18" s="328" t="s">
        <v>62</v>
      </c>
      <c r="B18" s="346">
        <v>21491.23</v>
      </c>
      <c r="C18" s="347">
        <v>6484.4</v>
      </c>
      <c r="D18" s="335"/>
      <c r="E18" s="304"/>
      <c r="F18" s="363">
        <v>13337.86</v>
      </c>
      <c r="G18" s="369">
        <v>4556.57</v>
      </c>
      <c r="H18" s="335"/>
      <c r="I18" s="258"/>
      <c r="J18" s="310"/>
      <c r="K18" s="310"/>
      <c r="L18" s="266"/>
      <c r="M18" s="266"/>
    </row>
    <row r="19" spans="1:13" ht="15.75" thickBot="1">
      <c r="A19" s="329" t="s">
        <v>9</v>
      </c>
      <c r="B19" s="350">
        <v>21491.39</v>
      </c>
      <c r="C19" s="351">
        <v>6484.44</v>
      </c>
      <c r="D19" s="336">
        <f>(B19-B17)*D$7</f>
        <v>959.9999999991269</v>
      </c>
      <c r="E19" s="355">
        <f>(C19-C17)*D$7</f>
        <v>239.99999999978172</v>
      </c>
      <c r="F19" s="364">
        <v>13337.96</v>
      </c>
      <c r="G19" s="370">
        <v>4556.59</v>
      </c>
      <c r="H19" s="336">
        <f>(F19-F17)*H$7</f>
        <v>1199.9999999934516</v>
      </c>
      <c r="I19" s="285">
        <f>(G19-G17)*H$7</f>
        <v>300.0000000010914</v>
      </c>
      <c r="J19" s="281">
        <f>D19+H19</f>
        <v>2159.9999999925785</v>
      </c>
      <c r="K19" s="281">
        <f t="shared" si="0"/>
        <v>540.0000000008731</v>
      </c>
      <c r="L19" s="266"/>
      <c r="M19" s="266"/>
    </row>
    <row r="20" spans="1:13" ht="15">
      <c r="A20" s="330" t="s">
        <v>63</v>
      </c>
      <c r="B20" s="348">
        <v>21491.55</v>
      </c>
      <c r="C20" s="349">
        <v>6484.48</v>
      </c>
      <c r="D20" s="337"/>
      <c r="E20" s="356"/>
      <c r="F20" s="365">
        <v>13338.05</v>
      </c>
      <c r="G20" s="371">
        <v>4556.62</v>
      </c>
      <c r="H20" s="337"/>
      <c r="I20" s="259"/>
      <c r="J20" s="309"/>
      <c r="K20" s="309"/>
      <c r="L20" s="266"/>
      <c r="M20" s="266"/>
    </row>
    <row r="21" spans="1:13" ht="15">
      <c r="A21" s="331" t="s">
        <v>10</v>
      </c>
      <c r="B21" s="344">
        <v>21491.71</v>
      </c>
      <c r="C21" s="345">
        <v>6484.52</v>
      </c>
      <c r="D21" s="338">
        <f>(B21-B19)*D$7</f>
        <v>959.9999999991269</v>
      </c>
      <c r="E21" s="357">
        <f>(C21-C19)*D$7</f>
        <v>240.0000000025102</v>
      </c>
      <c r="F21" s="362">
        <v>13338.15</v>
      </c>
      <c r="G21" s="368">
        <v>4556.64</v>
      </c>
      <c r="H21" s="338">
        <f>(F21-F19)*H$7</f>
        <v>1140.000000003056</v>
      </c>
      <c r="I21" s="283">
        <f>(G21-G19)*H$7</f>
        <v>300.0000000010914</v>
      </c>
      <c r="J21" s="284">
        <f aca="true" t="shared" si="1" ref="J21:J26">D21+H21</f>
        <v>2100.000000002183</v>
      </c>
      <c r="K21" s="284">
        <f t="shared" si="0"/>
        <v>540.0000000036016</v>
      </c>
      <c r="L21" s="266"/>
      <c r="M21" s="266"/>
    </row>
    <row r="22" spans="1:13" ht="15">
      <c r="A22" s="331" t="s">
        <v>11</v>
      </c>
      <c r="B22" s="344">
        <v>21492.05</v>
      </c>
      <c r="C22" s="345">
        <v>6484.6</v>
      </c>
      <c r="D22" s="338">
        <f>(B22-B21)*D$7</f>
        <v>1020.0000000004366</v>
      </c>
      <c r="E22" s="357">
        <f>(C22-C21)*D$7</f>
        <v>239.99999999978172</v>
      </c>
      <c r="F22" s="362">
        <v>13338.36</v>
      </c>
      <c r="G22" s="368">
        <v>4556.69</v>
      </c>
      <c r="H22" s="338">
        <f>(F22-F21)*H$7</f>
        <v>1260.0000000056752</v>
      </c>
      <c r="I22" s="283">
        <f>(G22-G21)*H$7</f>
        <v>299.9999999956344</v>
      </c>
      <c r="J22" s="284">
        <f t="shared" si="1"/>
        <v>2280.000000006112</v>
      </c>
      <c r="K22" s="284">
        <f t="shared" si="0"/>
        <v>539.9999999954161</v>
      </c>
      <c r="L22" s="266"/>
      <c r="M22" s="266"/>
    </row>
    <row r="23" spans="1:13" ht="15">
      <c r="A23" s="331" t="s">
        <v>12</v>
      </c>
      <c r="B23" s="344">
        <v>21492.42</v>
      </c>
      <c r="C23" s="345">
        <v>6484.68</v>
      </c>
      <c r="D23" s="338">
        <f>(B23-B22)*D$7</f>
        <v>1109.999999996944</v>
      </c>
      <c r="E23" s="357">
        <f>(C23-C22)*D$7</f>
        <v>239.99999999978172</v>
      </c>
      <c r="F23" s="362">
        <v>13338.59</v>
      </c>
      <c r="G23" s="368">
        <v>4556.74</v>
      </c>
      <c r="H23" s="338">
        <f>(F23-F22)*H$7</f>
        <v>1379.9999999973807</v>
      </c>
      <c r="I23" s="283">
        <f>(G23-G22)*H$7</f>
        <v>300.0000000010914</v>
      </c>
      <c r="J23" s="284">
        <f t="shared" si="1"/>
        <v>2489.9999999943248</v>
      </c>
      <c r="K23" s="284">
        <f t="shared" si="0"/>
        <v>540.0000000008731</v>
      </c>
      <c r="L23" s="266"/>
      <c r="M23" s="266"/>
    </row>
    <row r="24" spans="1:13" ht="15">
      <c r="A24" s="331" t="s">
        <v>13</v>
      </c>
      <c r="B24" s="344">
        <v>21492.78</v>
      </c>
      <c r="C24" s="345">
        <v>6484.76</v>
      </c>
      <c r="D24" s="338">
        <f>(B24-B23)*D$7</f>
        <v>1080.0000000017462</v>
      </c>
      <c r="E24" s="357">
        <f>(C24-C23)*D$7</f>
        <v>239.99999999978172</v>
      </c>
      <c r="F24" s="362">
        <v>13338.81</v>
      </c>
      <c r="G24" s="368">
        <v>4556.79</v>
      </c>
      <c r="H24" s="338">
        <f>(F24-F23)*H$7</f>
        <v>1319.999999996071</v>
      </c>
      <c r="I24" s="283">
        <f>(G24-G23)*H$7</f>
        <v>300.0000000010914</v>
      </c>
      <c r="J24" s="284">
        <f t="shared" si="1"/>
        <v>2399.999999997817</v>
      </c>
      <c r="K24" s="284">
        <f t="shared" si="0"/>
        <v>540.0000000008731</v>
      </c>
      <c r="L24" s="266"/>
      <c r="M24" s="266"/>
    </row>
    <row r="25" spans="1:13" ht="15">
      <c r="A25" s="331" t="s">
        <v>14</v>
      </c>
      <c r="B25" s="344">
        <v>21493.11</v>
      </c>
      <c r="C25" s="345">
        <v>6484.83</v>
      </c>
      <c r="D25" s="338">
        <f>(B25-B24)*D$7</f>
        <v>990.0000000052387</v>
      </c>
      <c r="E25" s="357">
        <f>(C25-C24)*D$7</f>
        <v>209.99999999912689</v>
      </c>
      <c r="F25" s="362">
        <v>13339.02</v>
      </c>
      <c r="G25" s="368">
        <v>4556.84</v>
      </c>
      <c r="H25" s="338">
        <f>(F25-F24)*H$7</f>
        <v>1260.0000000056752</v>
      </c>
      <c r="I25" s="283">
        <f>(G25-G24)*H$7</f>
        <v>300.0000000010914</v>
      </c>
      <c r="J25" s="284">
        <f t="shared" si="1"/>
        <v>2250.000000010914</v>
      </c>
      <c r="K25" s="284">
        <f t="shared" si="0"/>
        <v>510.0000000002183</v>
      </c>
      <c r="L25" s="266"/>
      <c r="M25" s="266"/>
    </row>
    <row r="26" spans="1:13" ht="15">
      <c r="A26" s="331" t="s">
        <v>15</v>
      </c>
      <c r="B26" s="344">
        <v>21493.44</v>
      </c>
      <c r="C26" s="345">
        <v>6484.9</v>
      </c>
      <c r="D26" s="338">
        <f>(B26-B25)*D$7</f>
        <v>989.9999999943248</v>
      </c>
      <c r="E26" s="357">
        <f>(C26-C25)*D$7</f>
        <v>209.99999999912689</v>
      </c>
      <c r="F26" s="362">
        <v>13339.24</v>
      </c>
      <c r="G26" s="368">
        <v>4556.88</v>
      </c>
      <c r="H26" s="338">
        <f>(F26-F25)*H$7</f>
        <v>1319.999999996071</v>
      </c>
      <c r="I26" s="283">
        <f>(G26-G25)*H$7</f>
        <v>239.99999999978172</v>
      </c>
      <c r="J26" s="284">
        <f t="shared" si="1"/>
        <v>2309.9999999903957</v>
      </c>
      <c r="K26" s="284">
        <f t="shared" si="0"/>
        <v>449.9999999989086</v>
      </c>
      <c r="L26" s="266"/>
      <c r="M26" s="266"/>
    </row>
    <row r="27" spans="1:51" s="287" customFormat="1" ht="15.75" thickBot="1">
      <c r="A27" s="328" t="s">
        <v>64</v>
      </c>
      <c r="B27" s="346">
        <v>21493.6</v>
      </c>
      <c r="C27" s="347">
        <v>6484.94</v>
      </c>
      <c r="D27" s="335"/>
      <c r="E27" s="304"/>
      <c r="F27" s="363">
        <v>13339.35</v>
      </c>
      <c r="G27" s="369">
        <v>4556.91</v>
      </c>
      <c r="H27" s="335"/>
      <c r="I27" s="258"/>
      <c r="J27" s="310"/>
      <c r="K27" s="310"/>
      <c r="L27" s="286"/>
      <c r="M27" s="286"/>
      <c r="N27" s="307"/>
      <c r="O27" s="307"/>
      <c r="P27" s="307"/>
      <c r="Q27" s="307"/>
      <c r="R27" s="307"/>
      <c r="S27" s="307"/>
      <c r="T27" s="307"/>
      <c r="U27" s="307"/>
      <c r="V27" s="307"/>
      <c r="W27" s="307"/>
      <c r="X27" s="307"/>
      <c r="Y27" s="307"/>
      <c r="Z27" s="307"/>
      <c r="AA27" s="307"/>
      <c r="AB27" s="307"/>
      <c r="AC27" s="307"/>
      <c r="AD27" s="307"/>
      <c r="AE27" s="307"/>
      <c r="AF27" s="307"/>
      <c r="AG27" s="307"/>
      <c r="AH27" s="307"/>
      <c r="AI27" s="307"/>
      <c r="AJ27" s="307"/>
      <c r="AK27" s="307"/>
      <c r="AL27" s="307"/>
      <c r="AM27" s="307"/>
      <c r="AN27" s="307"/>
      <c r="AO27" s="307"/>
      <c r="AP27" s="307"/>
      <c r="AQ27" s="307"/>
      <c r="AR27" s="307"/>
      <c r="AS27" s="307"/>
      <c r="AT27" s="307"/>
      <c r="AU27" s="307"/>
      <c r="AV27" s="307"/>
      <c r="AW27" s="307"/>
      <c r="AX27" s="307"/>
      <c r="AY27" s="307"/>
    </row>
    <row r="28" spans="1:51" s="287" customFormat="1" ht="15.75" thickBot="1">
      <c r="A28" s="329" t="s">
        <v>16</v>
      </c>
      <c r="B28" s="350">
        <v>21493.76</v>
      </c>
      <c r="C28" s="351">
        <v>6484.98</v>
      </c>
      <c r="D28" s="336">
        <f>(B28-B26)*D$7</f>
        <v>959.9999999991269</v>
      </c>
      <c r="E28" s="355">
        <f>(C28-C26)*D$7</f>
        <v>239.99999999978172</v>
      </c>
      <c r="F28" s="364">
        <v>13339.45</v>
      </c>
      <c r="G28" s="370">
        <v>4556.93</v>
      </c>
      <c r="H28" s="336">
        <f>(F28-F26)*H$7</f>
        <v>1260.0000000056752</v>
      </c>
      <c r="I28" s="285">
        <f>(G28-G26)*H$7</f>
        <v>300.0000000010914</v>
      </c>
      <c r="J28" s="281">
        <f>D28+H28</f>
        <v>2220.000000004802</v>
      </c>
      <c r="K28" s="281">
        <f t="shared" si="0"/>
        <v>540.0000000008731</v>
      </c>
      <c r="L28" s="286"/>
      <c r="M28" s="286"/>
      <c r="N28" s="307"/>
      <c r="O28" s="307"/>
      <c r="P28" s="307"/>
      <c r="Q28" s="307"/>
      <c r="R28" s="307"/>
      <c r="S28" s="307"/>
      <c r="T28" s="307"/>
      <c r="U28" s="307"/>
      <c r="V28" s="307"/>
      <c r="W28" s="307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  <c r="AI28" s="307"/>
      <c r="AJ28" s="307"/>
      <c r="AK28" s="307"/>
      <c r="AL28" s="307"/>
      <c r="AM28" s="307"/>
      <c r="AN28" s="307"/>
      <c r="AO28" s="307"/>
      <c r="AP28" s="307"/>
      <c r="AQ28" s="307"/>
      <c r="AR28" s="307"/>
      <c r="AS28" s="307"/>
      <c r="AT28" s="307"/>
      <c r="AU28" s="307"/>
      <c r="AV28" s="307"/>
      <c r="AW28" s="307"/>
      <c r="AX28" s="307"/>
      <c r="AY28" s="307"/>
    </row>
    <row r="29" spans="1:51" s="287" customFormat="1" ht="15">
      <c r="A29" s="330" t="s">
        <v>101</v>
      </c>
      <c r="B29" s="348">
        <v>21493.92</v>
      </c>
      <c r="C29" s="349">
        <v>6485.02</v>
      </c>
      <c r="D29" s="337"/>
      <c r="E29" s="356"/>
      <c r="F29" s="365">
        <v>13339.55</v>
      </c>
      <c r="G29" s="371">
        <v>4556.96</v>
      </c>
      <c r="H29" s="337"/>
      <c r="I29" s="259"/>
      <c r="J29" s="309"/>
      <c r="K29" s="309"/>
      <c r="L29" s="286"/>
      <c r="M29" s="286"/>
      <c r="N29" s="307"/>
      <c r="O29" s="307"/>
      <c r="P29" s="307"/>
      <c r="Q29" s="307"/>
      <c r="R29" s="307"/>
      <c r="S29" s="307"/>
      <c r="T29" s="307"/>
      <c r="U29" s="307"/>
      <c r="V29" s="307"/>
      <c r="W29" s="307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  <c r="AI29" s="307"/>
      <c r="AJ29" s="307"/>
      <c r="AK29" s="307"/>
      <c r="AL29" s="307"/>
      <c r="AM29" s="307"/>
      <c r="AN29" s="307"/>
      <c r="AO29" s="307"/>
      <c r="AP29" s="307"/>
      <c r="AQ29" s="307"/>
      <c r="AR29" s="307"/>
      <c r="AS29" s="307"/>
      <c r="AT29" s="307"/>
      <c r="AU29" s="307"/>
      <c r="AV29" s="307"/>
      <c r="AW29" s="307"/>
      <c r="AX29" s="307"/>
      <c r="AY29" s="307"/>
    </row>
    <row r="30" spans="1:13" ht="15">
      <c r="A30" s="331" t="s">
        <v>17</v>
      </c>
      <c r="B30" s="344">
        <v>21494.08</v>
      </c>
      <c r="C30" s="345">
        <v>6485.05</v>
      </c>
      <c r="D30" s="338">
        <f>(B30-B28)*D$7</f>
        <v>960.0000000100408</v>
      </c>
      <c r="E30" s="357">
        <f>(C30-C28)*D$7</f>
        <v>210.00000000185537</v>
      </c>
      <c r="F30" s="362">
        <v>13339.65</v>
      </c>
      <c r="G30" s="368">
        <v>4556.98</v>
      </c>
      <c r="H30" s="338">
        <f>(F30-F28)*H$7</f>
        <v>1199.9999999934516</v>
      </c>
      <c r="I30" s="283">
        <f>(G30-G28)*H$7</f>
        <v>299.9999999956344</v>
      </c>
      <c r="J30" s="284">
        <f aca="true" t="shared" si="2" ref="J30:J36">D30+H30</f>
        <v>2160.0000000034925</v>
      </c>
      <c r="K30" s="284">
        <f t="shared" si="0"/>
        <v>509.9999999974898</v>
      </c>
      <c r="L30" s="266"/>
      <c r="M30" s="266"/>
    </row>
    <row r="31" spans="1:13" ht="15">
      <c r="A31" s="331" t="s">
        <v>18</v>
      </c>
      <c r="B31" s="344">
        <v>21494.38</v>
      </c>
      <c r="C31" s="345">
        <v>6485.13</v>
      </c>
      <c r="D31" s="338">
        <f aca="true" t="shared" si="3" ref="D31:D36">(B31-B30)*D$7</f>
        <v>899.9999999978172</v>
      </c>
      <c r="E31" s="357">
        <f aca="true" t="shared" si="4" ref="E31:E36">(C31-C30)*D$7</f>
        <v>239.99999999978172</v>
      </c>
      <c r="F31" s="362">
        <v>13339.85</v>
      </c>
      <c r="G31" s="368">
        <v>4557.04</v>
      </c>
      <c r="H31" s="338">
        <f aca="true" t="shared" si="5" ref="H31:H36">(F31-F30)*H$7</f>
        <v>1200.0000000043656</v>
      </c>
      <c r="I31" s="283">
        <f aca="true" t="shared" si="6" ref="I31:I36">(G31-G30)*H$7</f>
        <v>360.00000000240107</v>
      </c>
      <c r="J31" s="284">
        <f t="shared" si="2"/>
        <v>2100.000000002183</v>
      </c>
      <c r="K31" s="284">
        <f t="shared" si="0"/>
        <v>600.0000000021828</v>
      </c>
      <c r="L31" s="266"/>
      <c r="M31" s="266"/>
    </row>
    <row r="32" spans="1:13" ht="15">
      <c r="A32" s="331" t="s">
        <v>19</v>
      </c>
      <c r="B32" s="344">
        <v>21494.68</v>
      </c>
      <c r="C32" s="345">
        <v>6485.21</v>
      </c>
      <c r="D32" s="338">
        <f t="shared" si="3"/>
        <v>899.9999999978172</v>
      </c>
      <c r="E32" s="357">
        <f t="shared" si="4"/>
        <v>239.99999999978172</v>
      </c>
      <c r="F32" s="362">
        <v>13340.04</v>
      </c>
      <c r="G32" s="368">
        <v>4557.08</v>
      </c>
      <c r="H32" s="338">
        <f t="shared" si="5"/>
        <v>1140.000000003056</v>
      </c>
      <c r="I32" s="283">
        <f t="shared" si="6"/>
        <v>239.99999999978172</v>
      </c>
      <c r="J32" s="284">
        <f t="shared" si="2"/>
        <v>2040.0000000008731</v>
      </c>
      <c r="K32" s="284">
        <f t="shared" si="0"/>
        <v>479.99999999956344</v>
      </c>
      <c r="L32" s="266"/>
      <c r="M32" s="266"/>
    </row>
    <row r="33" spans="1:13" ht="15">
      <c r="A33" s="331" t="s">
        <v>20</v>
      </c>
      <c r="B33" s="344">
        <v>21494.99</v>
      </c>
      <c r="C33" s="345">
        <v>6485.3</v>
      </c>
      <c r="D33" s="338">
        <f t="shared" si="3"/>
        <v>930.000000003929</v>
      </c>
      <c r="E33" s="357">
        <f t="shared" si="4"/>
        <v>270.00000000043656</v>
      </c>
      <c r="F33" s="362">
        <v>13340.22</v>
      </c>
      <c r="G33" s="368">
        <v>4557.13</v>
      </c>
      <c r="H33" s="338">
        <f t="shared" si="5"/>
        <v>1079.9999999908323</v>
      </c>
      <c r="I33" s="283">
        <f t="shared" si="6"/>
        <v>300.0000000010914</v>
      </c>
      <c r="J33" s="284">
        <f t="shared" si="2"/>
        <v>2009.9999999947613</v>
      </c>
      <c r="K33" s="284">
        <f t="shared" si="0"/>
        <v>570.000000001528</v>
      </c>
      <c r="L33" s="266"/>
      <c r="M33" s="266"/>
    </row>
    <row r="34" spans="1:51" s="298" customFormat="1" ht="15">
      <c r="A34" s="331" t="s">
        <v>21</v>
      </c>
      <c r="B34" s="344">
        <v>21495.29</v>
      </c>
      <c r="C34" s="345">
        <v>6485.38</v>
      </c>
      <c r="D34" s="338">
        <f t="shared" si="3"/>
        <v>899.9999999978172</v>
      </c>
      <c r="E34" s="357">
        <f t="shared" si="4"/>
        <v>239.99999999978172</v>
      </c>
      <c r="F34" s="362">
        <v>13340.41</v>
      </c>
      <c r="G34" s="368">
        <v>4557.18</v>
      </c>
      <c r="H34" s="338">
        <f t="shared" si="5"/>
        <v>1140.000000003056</v>
      </c>
      <c r="I34" s="283">
        <f t="shared" si="6"/>
        <v>300.0000000010914</v>
      </c>
      <c r="J34" s="284">
        <f t="shared" si="2"/>
        <v>2040.0000000008731</v>
      </c>
      <c r="K34" s="284">
        <f t="shared" si="0"/>
        <v>540.0000000008731</v>
      </c>
      <c r="L34" s="266"/>
      <c r="M34" s="266"/>
      <c r="N34" s="305"/>
      <c r="O34" s="305"/>
      <c r="P34" s="305"/>
      <c r="Q34" s="305"/>
      <c r="R34" s="305"/>
      <c r="S34" s="305"/>
      <c r="T34" s="305"/>
      <c r="U34" s="305"/>
      <c r="V34" s="305"/>
      <c r="W34" s="305"/>
      <c r="X34" s="305"/>
      <c r="Y34" s="305"/>
      <c r="Z34" s="305"/>
      <c r="AA34" s="305"/>
      <c r="AB34" s="305"/>
      <c r="AC34" s="305"/>
      <c r="AD34" s="305"/>
      <c r="AE34" s="305"/>
      <c r="AF34" s="305"/>
      <c r="AG34" s="305"/>
      <c r="AH34" s="305"/>
      <c r="AI34" s="305"/>
      <c r="AJ34" s="305"/>
      <c r="AK34" s="305"/>
      <c r="AL34" s="305"/>
      <c r="AM34" s="305"/>
      <c r="AN34" s="305"/>
      <c r="AO34" s="305"/>
      <c r="AP34" s="305"/>
      <c r="AQ34" s="305"/>
      <c r="AR34" s="305"/>
      <c r="AS34" s="305"/>
      <c r="AT34" s="305"/>
      <c r="AU34" s="305"/>
      <c r="AV34" s="305"/>
      <c r="AW34" s="305"/>
      <c r="AX34" s="305"/>
      <c r="AY34" s="305"/>
    </row>
    <row r="35" spans="1:13" ht="15">
      <c r="A35" s="332" t="s">
        <v>22</v>
      </c>
      <c r="B35" s="344">
        <v>21495.6</v>
      </c>
      <c r="C35" s="345">
        <v>6485.46</v>
      </c>
      <c r="D35" s="339">
        <f t="shared" si="3"/>
        <v>929.9999999930151</v>
      </c>
      <c r="E35" s="358">
        <f t="shared" si="4"/>
        <v>239.99999999978172</v>
      </c>
      <c r="F35" s="362">
        <v>13340.6</v>
      </c>
      <c r="G35" s="368">
        <v>4557.24</v>
      </c>
      <c r="H35" s="339">
        <f t="shared" si="5"/>
        <v>1140.000000003056</v>
      </c>
      <c r="I35" s="299">
        <f t="shared" si="6"/>
        <v>359.9999999969441</v>
      </c>
      <c r="J35" s="300">
        <f t="shared" si="2"/>
        <v>2069.999999996071</v>
      </c>
      <c r="K35" s="300">
        <f t="shared" si="0"/>
        <v>599.9999999967258</v>
      </c>
      <c r="L35" s="266"/>
      <c r="M35" s="266"/>
    </row>
    <row r="36" spans="1:51" s="301" customFormat="1" ht="15">
      <c r="A36" s="331" t="s">
        <v>23</v>
      </c>
      <c r="B36" s="344">
        <v>21495.94</v>
      </c>
      <c r="C36" s="345">
        <v>6485.54</v>
      </c>
      <c r="D36" s="338">
        <f t="shared" si="3"/>
        <v>1020.0000000004366</v>
      </c>
      <c r="E36" s="357">
        <f t="shared" si="4"/>
        <v>239.99999999978172</v>
      </c>
      <c r="F36" s="362">
        <v>13340.82</v>
      </c>
      <c r="G36" s="368">
        <v>4557.29</v>
      </c>
      <c r="H36" s="338">
        <f t="shared" si="5"/>
        <v>1319.999999996071</v>
      </c>
      <c r="I36" s="283">
        <f t="shared" si="6"/>
        <v>300.0000000010914</v>
      </c>
      <c r="J36" s="284">
        <f t="shared" si="2"/>
        <v>2339.9999999965075</v>
      </c>
      <c r="K36" s="284">
        <f t="shared" si="0"/>
        <v>540.0000000008731</v>
      </c>
      <c r="L36" s="266"/>
      <c r="M36" s="266"/>
      <c r="N36" s="305"/>
      <c r="O36" s="305"/>
      <c r="P36" s="305"/>
      <c r="Q36" s="305"/>
      <c r="R36" s="305"/>
      <c r="S36" s="305"/>
      <c r="T36" s="305"/>
      <c r="U36" s="305"/>
      <c r="V36" s="305"/>
      <c r="W36" s="305"/>
      <c r="X36" s="305"/>
      <c r="Y36" s="305"/>
      <c r="Z36" s="305"/>
      <c r="AA36" s="305"/>
      <c r="AB36" s="305"/>
      <c r="AC36" s="305"/>
      <c r="AD36" s="305"/>
      <c r="AE36" s="305"/>
      <c r="AF36" s="305"/>
      <c r="AG36" s="305"/>
      <c r="AH36" s="305"/>
      <c r="AI36" s="305"/>
      <c r="AJ36" s="305"/>
      <c r="AK36" s="305"/>
      <c r="AL36" s="305"/>
      <c r="AM36" s="305"/>
      <c r="AN36" s="305"/>
      <c r="AO36" s="305"/>
      <c r="AP36" s="305"/>
      <c r="AQ36" s="305"/>
      <c r="AR36" s="305"/>
      <c r="AS36" s="305"/>
      <c r="AT36" s="305"/>
      <c r="AU36" s="305"/>
      <c r="AV36" s="305"/>
      <c r="AW36" s="305"/>
      <c r="AX36" s="305"/>
      <c r="AY36" s="305"/>
    </row>
    <row r="37" spans="1:13" ht="15.75" thickBot="1">
      <c r="A37" s="328" t="s">
        <v>112</v>
      </c>
      <c r="B37" s="346">
        <v>21496.12</v>
      </c>
      <c r="C37" s="347">
        <v>6485.58</v>
      </c>
      <c r="D37" s="335"/>
      <c r="E37" s="304"/>
      <c r="F37" s="363">
        <v>13340.93</v>
      </c>
      <c r="G37" s="369">
        <v>4557.31</v>
      </c>
      <c r="H37" s="335"/>
      <c r="I37" s="258"/>
      <c r="J37" s="310"/>
      <c r="K37" s="310"/>
      <c r="L37" s="266"/>
      <c r="M37" s="266"/>
    </row>
    <row r="38" spans="1:51" s="282" customFormat="1" ht="15.75" thickBot="1">
      <c r="A38" s="329" t="s">
        <v>24</v>
      </c>
      <c r="B38" s="350">
        <v>21496.31</v>
      </c>
      <c r="C38" s="351">
        <v>6485.61</v>
      </c>
      <c r="D38" s="336">
        <f>(B38-B36)*D$7</f>
        <v>1110.000000007858</v>
      </c>
      <c r="E38" s="355">
        <f>(C38-C36)*D$7</f>
        <v>209.99999999912689</v>
      </c>
      <c r="F38" s="364">
        <v>13341.05</v>
      </c>
      <c r="G38" s="370">
        <v>4557.34</v>
      </c>
      <c r="H38" s="336">
        <f>(F38-F36)*H$7</f>
        <v>1379.9999999973807</v>
      </c>
      <c r="I38" s="285">
        <f>(G38-G36)*H$7</f>
        <v>300.0000000010914</v>
      </c>
      <c r="J38" s="281">
        <f>D38+H38</f>
        <v>2490.0000000052387</v>
      </c>
      <c r="K38" s="281">
        <f t="shared" si="0"/>
        <v>510.0000000002183</v>
      </c>
      <c r="L38" s="302"/>
      <c r="M38" s="302"/>
      <c r="N38" s="306"/>
      <c r="O38" s="306"/>
      <c r="P38" s="306"/>
      <c r="Q38" s="306"/>
      <c r="R38" s="306"/>
      <c r="S38" s="306"/>
      <c r="T38" s="306"/>
      <c r="U38" s="306"/>
      <c r="V38" s="306"/>
      <c r="W38" s="306"/>
      <c r="X38" s="306"/>
      <c r="Y38" s="306"/>
      <c r="Z38" s="306"/>
      <c r="AA38" s="306"/>
      <c r="AB38" s="306"/>
      <c r="AC38" s="306"/>
      <c r="AD38" s="306"/>
      <c r="AE38" s="306"/>
      <c r="AF38" s="306"/>
      <c r="AG38" s="306"/>
      <c r="AH38" s="306"/>
      <c r="AI38" s="306"/>
      <c r="AJ38" s="306"/>
      <c r="AK38" s="306"/>
      <c r="AL38" s="306"/>
      <c r="AM38" s="306"/>
      <c r="AN38" s="306"/>
      <c r="AO38" s="306"/>
      <c r="AP38" s="306"/>
      <c r="AQ38" s="306"/>
      <c r="AR38" s="306"/>
      <c r="AS38" s="306"/>
      <c r="AT38" s="306"/>
      <c r="AU38" s="306"/>
      <c r="AV38" s="306"/>
      <c r="AW38" s="306"/>
      <c r="AX38" s="306"/>
      <c r="AY38" s="306"/>
    </row>
    <row r="39" spans="1:13" ht="15">
      <c r="A39" s="330" t="s">
        <v>113</v>
      </c>
      <c r="B39" s="348">
        <v>21496.5</v>
      </c>
      <c r="C39" s="349">
        <v>6485.65</v>
      </c>
      <c r="D39" s="337"/>
      <c r="E39" s="356"/>
      <c r="F39" s="365">
        <v>13341.17</v>
      </c>
      <c r="G39" s="371">
        <v>4557.36</v>
      </c>
      <c r="H39" s="337"/>
      <c r="I39" s="259"/>
      <c r="J39" s="309"/>
      <c r="K39" s="309"/>
      <c r="L39" s="266"/>
      <c r="M39" s="266"/>
    </row>
    <row r="40" spans="1:13" ht="15">
      <c r="A40" s="331" t="s">
        <v>25</v>
      </c>
      <c r="B40" s="344">
        <v>21496.69</v>
      </c>
      <c r="C40" s="345">
        <v>6485.69</v>
      </c>
      <c r="D40" s="338">
        <f>(B40-B38)*D$7</f>
        <v>1139.999999992142</v>
      </c>
      <c r="E40" s="357">
        <f>(C40-C38)*D$7</f>
        <v>239.99999999978172</v>
      </c>
      <c r="F40" s="362">
        <v>13341.28</v>
      </c>
      <c r="G40" s="368">
        <v>4557.39</v>
      </c>
      <c r="H40" s="338">
        <f>(F40-F38)*H$7</f>
        <v>1380.0000000082946</v>
      </c>
      <c r="I40" s="283">
        <f>(G40-G38)*H$7</f>
        <v>300.0000000010914</v>
      </c>
      <c r="J40" s="284">
        <f>D40+H40</f>
        <v>2520.0000000004366</v>
      </c>
      <c r="K40" s="284">
        <f t="shared" si="0"/>
        <v>540.0000000008731</v>
      </c>
      <c r="L40" s="266"/>
      <c r="M40" s="266"/>
    </row>
    <row r="41" spans="1:51" s="298" customFormat="1" ht="15">
      <c r="A41" s="331" t="s">
        <v>26</v>
      </c>
      <c r="B41" s="344">
        <v>21497.06</v>
      </c>
      <c r="C41" s="345">
        <v>6485.76</v>
      </c>
      <c r="D41" s="338">
        <f>(B41-B40)*D$7</f>
        <v>1110.000000007858</v>
      </c>
      <c r="E41" s="357">
        <f>(C41-C40)*D$7</f>
        <v>210.00000000185537</v>
      </c>
      <c r="F41" s="362">
        <v>13341.51</v>
      </c>
      <c r="G41" s="368">
        <v>4557.44</v>
      </c>
      <c r="H41" s="338">
        <f>(F41-F40)*H$7</f>
        <v>1379.9999999973807</v>
      </c>
      <c r="I41" s="283">
        <f>(G41-G40)*H$7</f>
        <v>299.9999999956344</v>
      </c>
      <c r="J41" s="284">
        <f>D41+H41</f>
        <v>2490.0000000052387</v>
      </c>
      <c r="K41" s="284">
        <f t="shared" si="0"/>
        <v>509.9999999974898</v>
      </c>
      <c r="L41" s="266"/>
      <c r="M41" s="266"/>
      <c r="N41" s="305"/>
      <c r="O41" s="305"/>
      <c r="P41" s="305"/>
      <c r="Q41" s="305"/>
      <c r="R41" s="305"/>
      <c r="S41" s="305"/>
      <c r="T41" s="305"/>
      <c r="U41" s="305"/>
      <c r="V41" s="305"/>
      <c r="W41" s="305"/>
      <c r="X41" s="305"/>
      <c r="Y41" s="305"/>
      <c r="Z41" s="305"/>
      <c r="AA41" s="305"/>
      <c r="AB41" s="305"/>
      <c r="AC41" s="305"/>
      <c r="AD41" s="305"/>
      <c r="AE41" s="305"/>
      <c r="AF41" s="305"/>
      <c r="AG41" s="305"/>
      <c r="AH41" s="305"/>
      <c r="AI41" s="305"/>
      <c r="AJ41" s="305"/>
      <c r="AK41" s="305"/>
      <c r="AL41" s="305"/>
      <c r="AM41" s="305"/>
      <c r="AN41" s="305"/>
      <c r="AO41" s="305"/>
      <c r="AP41" s="305"/>
      <c r="AQ41" s="305"/>
      <c r="AR41" s="305"/>
      <c r="AS41" s="305"/>
      <c r="AT41" s="305"/>
      <c r="AU41" s="305"/>
      <c r="AV41" s="305"/>
      <c r="AW41" s="305"/>
      <c r="AX41" s="305"/>
      <c r="AY41" s="305"/>
    </row>
    <row r="42" spans="1:13" ht="15">
      <c r="A42" s="332" t="s">
        <v>27</v>
      </c>
      <c r="B42" s="344">
        <v>21497.44</v>
      </c>
      <c r="C42" s="345">
        <v>6485.84</v>
      </c>
      <c r="D42" s="339">
        <f>(B42-B41)*D$7</f>
        <v>1139.999999992142</v>
      </c>
      <c r="E42" s="358">
        <f>(C42-C41)*D$7</f>
        <v>239.99999999978172</v>
      </c>
      <c r="F42" s="362">
        <v>13341.73</v>
      </c>
      <c r="G42" s="368">
        <v>4557.49</v>
      </c>
      <c r="H42" s="339">
        <f>(F42-F41)*H$7</f>
        <v>1319.999999996071</v>
      </c>
      <c r="I42" s="299">
        <f>(G42-G41)*H$7</f>
        <v>300.0000000010914</v>
      </c>
      <c r="J42" s="300">
        <f>D42+H42</f>
        <v>2459.999999988213</v>
      </c>
      <c r="K42" s="300">
        <f t="shared" si="0"/>
        <v>540.0000000008731</v>
      </c>
      <c r="L42" s="266"/>
      <c r="M42" s="288"/>
    </row>
    <row r="43" spans="1:51" s="301" customFormat="1" ht="15">
      <c r="A43" s="331" t="s">
        <v>28</v>
      </c>
      <c r="B43" s="344">
        <v>21497.8</v>
      </c>
      <c r="C43" s="345">
        <v>6485.92</v>
      </c>
      <c r="D43" s="338">
        <f>(B43-B42)*D$7</f>
        <v>1080.0000000017462</v>
      </c>
      <c r="E43" s="357">
        <f>(C43-C42)*D$7</f>
        <v>239.99999999978172</v>
      </c>
      <c r="F43" s="362">
        <v>13341.95</v>
      </c>
      <c r="G43" s="368">
        <v>4557.54</v>
      </c>
      <c r="H43" s="338">
        <f>(F43-F42)*H$7</f>
        <v>1320.000000006985</v>
      </c>
      <c r="I43" s="283">
        <f>(G43-G42)*H$7</f>
        <v>300.0000000010914</v>
      </c>
      <c r="J43" s="284">
        <f aca="true" t="shared" si="7" ref="J43:K45">D43+H43</f>
        <v>2400.000000008731</v>
      </c>
      <c r="K43" s="284">
        <f t="shared" si="7"/>
        <v>540.0000000008731</v>
      </c>
      <c r="L43" s="266"/>
      <c r="M43" s="266"/>
      <c r="N43" s="308"/>
      <c r="O43" s="305"/>
      <c r="P43" s="305"/>
      <c r="Q43" s="305"/>
      <c r="R43" s="305"/>
      <c r="S43" s="305"/>
      <c r="T43" s="305"/>
      <c r="U43" s="305"/>
      <c r="V43" s="305"/>
      <c r="W43" s="305"/>
      <c r="X43" s="305"/>
      <c r="Y43" s="305"/>
      <c r="Z43" s="305"/>
      <c r="AA43" s="305"/>
      <c r="AB43" s="305"/>
      <c r="AC43" s="305"/>
      <c r="AD43" s="305"/>
      <c r="AE43" s="305"/>
      <c r="AF43" s="305"/>
      <c r="AG43" s="305"/>
      <c r="AH43" s="305"/>
      <c r="AI43" s="305"/>
      <c r="AJ43" s="305"/>
      <c r="AK43" s="305"/>
      <c r="AL43" s="305"/>
      <c r="AM43" s="305"/>
      <c r="AN43" s="305"/>
      <c r="AO43" s="305"/>
      <c r="AP43" s="305"/>
      <c r="AQ43" s="305"/>
      <c r="AR43" s="305"/>
      <c r="AS43" s="305"/>
      <c r="AT43" s="305"/>
      <c r="AU43" s="305"/>
      <c r="AV43" s="305"/>
      <c r="AW43" s="305"/>
      <c r="AX43" s="305"/>
      <c r="AY43" s="305"/>
    </row>
    <row r="44" spans="1:13" ht="15.75" thickBot="1">
      <c r="A44" s="333" t="s">
        <v>29</v>
      </c>
      <c r="B44" s="315">
        <v>21498.16</v>
      </c>
      <c r="C44" s="316">
        <v>6486</v>
      </c>
      <c r="D44" s="340">
        <f>(B44-B43)*D$7</f>
        <v>1080.0000000017462</v>
      </c>
      <c r="E44" s="359">
        <f>(C44-C43)*D$7</f>
        <v>239.99999999978172</v>
      </c>
      <c r="F44" s="366">
        <v>13342.16</v>
      </c>
      <c r="G44" s="372">
        <v>4557.59</v>
      </c>
      <c r="H44" s="340">
        <f>(F44-F43)*H$7</f>
        <v>1259.9999999947613</v>
      </c>
      <c r="I44" s="289">
        <f>(G44-G43)*H$7</f>
        <v>300.0000000010914</v>
      </c>
      <c r="J44" s="290">
        <f>D44+H44</f>
        <v>2339.9999999965075</v>
      </c>
      <c r="K44" s="290">
        <f t="shared" si="7"/>
        <v>540.0000000008731</v>
      </c>
      <c r="L44" s="266"/>
      <c r="M44" s="266"/>
    </row>
    <row r="45" spans="1:13" ht="15.75" thickBot="1">
      <c r="A45" s="263"/>
      <c r="B45" s="266"/>
      <c r="C45" s="341" t="s">
        <v>33</v>
      </c>
      <c r="D45" s="281">
        <f>SUM(D14:D44)</f>
        <v>24120.00000000262</v>
      </c>
      <c r="E45" s="291">
        <f>SUM(E14:E44)</f>
        <v>5640.000000000327</v>
      </c>
      <c r="F45" s="292"/>
      <c r="G45" s="360" t="s">
        <v>33</v>
      </c>
      <c r="H45" s="293">
        <f>SUM(H14:H44)</f>
        <v>29879.99999999738</v>
      </c>
      <c r="I45" s="281">
        <f>SUM(I14:I44)</f>
        <v>7199.999999998909</v>
      </c>
      <c r="J45" s="294">
        <f>D45+H45</f>
        <v>54000</v>
      </c>
      <c r="K45" s="376">
        <f t="shared" si="7"/>
        <v>12839.999999999236</v>
      </c>
      <c r="L45" s="266"/>
      <c r="M45" s="266"/>
    </row>
    <row r="46" spans="1:13" ht="15">
      <c r="A46" s="263"/>
      <c r="B46" s="263"/>
      <c r="C46" s="263"/>
      <c r="D46" s="263" t="s">
        <v>71</v>
      </c>
      <c r="E46" s="263" t="s">
        <v>72</v>
      </c>
      <c r="F46" s="266"/>
      <c r="G46" s="263"/>
      <c r="H46" s="263" t="s">
        <v>71</v>
      </c>
      <c r="I46" s="263" t="s">
        <v>72</v>
      </c>
      <c r="J46" s="260" t="s">
        <v>71</v>
      </c>
      <c r="K46" s="260" t="s">
        <v>72</v>
      </c>
      <c r="L46" s="266"/>
      <c r="M46" s="266"/>
    </row>
    <row r="47" spans="1:13" ht="15">
      <c r="A47" s="263"/>
      <c r="B47" s="263"/>
      <c r="C47" s="263"/>
      <c r="D47" s="263"/>
      <c r="E47" s="263"/>
      <c r="F47" s="263"/>
      <c r="G47" s="263"/>
      <c r="H47" s="263"/>
      <c r="I47" s="263"/>
      <c r="J47" s="260"/>
      <c r="K47" s="260"/>
      <c r="L47" s="266"/>
      <c r="M47" s="266"/>
    </row>
    <row r="48" spans="6:13" ht="15">
      <c r="F48" s="263" t="s">
        <v>65</v>
      </c>
      <c r="G48" s="263"/>
      <c r="H48" s="263"/>
      <c r="I48" s="263"/>
      <c r="J48" s="295" t="s">
        <v>96</v>
      </c>
      <c r="K48" s="295"/>
      <c r="L48" s="266"/>
      <c r="M48" s="266"/>
    </row>
    <row r="49" spans="1:13" ht="15">
      <c r="A49" s="263"/>
      <c r="B49" s="263"/>
      <c r="C49" s="263"/>
      <c r="D49" s="263"/>
      <c r="E49" s="263"/>
      <c r="F49" s="263"/>
      <c r="G49" s="263"/>
      <c r="L49" s="266"/>
      <c r="M49" s="266"/>
    </row>
    <row r="50" spans="1:10" ht="15">
      <c r="A50" s="263"/>
      <c r="B50" s="263"/>
      <c r="C50" s="296"/>
      <c r="D50" s="297"/>
      <c r="E50" s="263"/>
      <c r="F50" s="263"/>
      <c r="G50" s="296"/>
      <c r="H50" s="297"/>
      <c r="I50" s="296"/>
      <c r="J50" s="297"/>
    </row>
  </sheetData>
  <sheetProtection/>
  <mergeCells count="26">
    <mergeCell ref="B7:C7"/>
    <mergeCell ref="B6:C6"/>
    <mergeCell ref="B8:C8"/>
    <mergeCell ref="B9:C9"/>
    <mergeCell ref="D8:E8"/>
    <mergeCell ref="D7:E7"/>
    <mergeCell ref="D6:E6"/>
    <mergeCell ref="J8:K8"/>
    <mergeCell ref="J9:K9"/>
    <mergeCell ref="F7:G7"/>
    <mergeCell ref="F6:G6"/>
    <mergeCell ref="F9:G9"/>
    <mergeCell ref="F8:G8"/>
    <mergeCell ref="H8:I8"/>
    <mergeCell ref="H6:I6"/>
    <mergeCell ref="H7:I7"/>
    <mergeCell ref="A1:K1"/>
    <mergeCell ref="A2:K2"/>
    <mergeCell ref="B10:C10"/>
    <mergeCell ref="F10:G10"/>
    <mergeCell ref="L8:M8"/>
    <mergeCell ref="L9:M9"/>
    <mergeCell ref="J6:K6"/>
    <mergeCell ref="A6:A11"/>
    <mergeCell ref="A5:E5"/>
    <mergeCell ref="F5:I5"/>
  </mergeCells>
  <printOptions/>
  <pageMargins left="0.7874015748031497" right="0.1968503937007874" top="0.3937007874015748" bottom="0.3937007874015748" header="0" footer="0"/>
  <pageSetup fitToHeight="0" fitToWidth="1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9"/>
  <sheetViews>
    <sheetView view="pageBreakPreview" zoomScale="85" zoomScaleSheetLayoutView="85" zoomScalePageLayoutView="0" workbookViewId="0" topLeftCell="A12">
      <selection activeCell="J48" sqref="C48:J50"/>
    </sheetView>
  </sheetViews>
  <sheetFormatPr defaultColWidth="9.00390625" defaultRowHeight="12.75"/>
  <cols>
    <col min="1" max="1" width="7.125" style="37" customWidth="1"/>
    <col min="2" max="2" width="8.75390625" style="37" customWidth="1"/>
    <col min="3" max="3" width="12.625" style="37" customWidth="1"/>
    <col min="4" max="4" width="12.875" style="37" customWidth="1"/>
    <col min="5" max="5" width="16.875" style="119" customWidth="1"/>
    <col min="6" max="6" width="10.75390625" style="37" customWidth="1"/>
    <col min="7" max="7" width="13.125" style="37" customWidth="1"/>
    <col min="8" max="8" width="12.375" style="37" customWidth="1"/>
    <col min="9" max="9" width="10.875" style="37" customWidth="1"/>
    <col min="10" max="10" width="10.375" style="37" bestFit="1" customWidth="1"/>
    <col min="11" max="11" width="9.125" style="37" customWidth="1"/>
    <col min="12" max="12" width="6.125" style="37" bestFit="1" customWidth="1"/>
    <col min="13" max="16384" width="9.125" style="37" customWidth="1"/>
  </cols>
  <sheetData>
    <row r="1" spans="1:11" ht="18" customHeight="1">
      <c r="A1" s="379" t="s">
        <v>38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ht="18" customHeight="1">
      <c r="A2" s="378" t="s">
        <v>129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</row>
    <row r="3" spans="2:10" ht="18" customHeight="1" thickBot="1">
      <c r="B3" s="56"/>
      <c r="C3" s="56"/>
      <c r="D3" s="56"/>
      <c r="F3" s="56"/>
      <c r="G3" s="56"/>
      <c r="H3" s="148" t="s">
        <v>4</v>
      </c>
      <c r="I3" s="56"/>
      <c r="J3" s="56"/>
    </row>
    <row r="4" spans="2:10" ht="18" customHeight="1" thickBot="1">
      <c r="B4" s="434" t="s">
        <v>76</v>
      </c>
      <c r="C4" s="435"/>
      <c r="D4" s="435"/>
      <c r="E4" s="435"/>
      <c r="F4" s="436"/>
      <c r="G4" s="437" t="s">
        <v>77</v>
      </c>
      <c r="H4" s="435"/>
      <c r="I4" s="435"/>
      <c r="J4" s="436"/>
    </row>
    <row r="5" spans="2:10" ht="18" customHeight="1" thickBot="1">
      <c r="B5" s="438" t="s">
        <v>35</v>
      </c>
      <c r="C5" s="120" t="s">
        <v>36</v>
      </c>
      <c r="D5" s="121"/>
      <c r="E5" s="122" t="s">
        <v>37</v>
      </c>
      <c r="F5" s="123"/>
      <c r="G5" s="124" t="s">
        <v>36</v>
      </c>
      <c r="H5" s="125"/>
      <c r="I5" s="124" t="s">
        <v>37</v>
      </c>
      <c r="J5" s="125"/>
    </row>
    <row r="6" spans="2:10" ht="18" customHeight="1" thickBot="1">
      <c r="B6" s="439"/>
      <c r="C6" s="126" t="s">
        <v>32</v>
      </c>
      <c r="D6" s="127"/>
      <c r="E6" s="55" t="s">
        <v>105</v>
      </c>
      <c r="F6" s="128"/>
      <c r="G6" s="129" t="s">
        <v>32</v>
      </c>
      <c r="H6" s="130"/>
      <c r="I6" s="131" t="s">
        <v>105</v>
      </c>
      <c r="J6" s="130"/>
    </row>
    <row r="7" spans="2:10" ht="18" customHeight="1" thickBot="1">
      <c r="B7" s="439"/>
      <c r="C7" s="131" t="s">
        <v>39</v>
      </c>
      <c r="D7" s="132"/>
      <c r="E7" s="133" t="s">
        <v>46</v>
      </c>
      <c r="F7" s="134"/>
      <c r="G7" s="124" t="s">
        <v>41</v>
      </c>
      <c r="H7" s="125"/>
      <c r="I7" s="124" t="s">
        <v>42</v>
      </c>
      <c r="J7" s="125"/>
    </row>
    <row r="8" spans="2:10" ht="18" customHeight="1" thickBot="1">
      <c r="B8" s="439"/>
      <c r="C8" s="124" t="s">
        <v>45</v>
      </c>
      <c r="D8" s="127"/>
      <c r="E8" s="55"/>
      <c r="F8" s="128"/>
      <c r="G8" s="135" t="s">
        <v>40</v>
      </c>
      <c r="H8" s="136"/>
      <c r="I8" s="135"/>
      <c r="J8" s="136"/>
    </row>
    <row r="9" spans="2:10" ht="18" customHeight="1">
      <c r="B9" s="439"/>
      <c r="C9" s="441" t="s">
        <v>106</v>
      </c>
      <c r="D9" s="442"/>
      <c r="E9" s="137" t="s">
        <v>30</v>
      </c>
      <c r="F9" s="138" t="s">
        <v>31</v>
      </c>
      <c r="G9" s="441" t="s">
        <v>107</v>
      </c>
      <c r="H9" s="442"/>
      <c r="I9" s="139" t="s">
        <v>30</v>
      </c>
      <c r="J9" s="140" t="s">
        <v>31</v>
      </c>
    </row>
    <row r="10" spans="2:10" ht="18" customHeight="1" thickBot="1">
      <c r="B10" s="440"/>
      <c r="C10" s="141" t="s">
        <v>30</v>
      </c>
      <c r="D10" s="142" t="s">
        <v>31</v>
      </c>
      <c r="E10" s="143" t="s">
        <v>69</v>
      </c>
      <c r="F10" s="142" t="s">
        <v>70</v>
      </c>
      <c r="G10" s="141" t="s">
        <v>30</v>
      </c>
      <c r="H10" s="142" t="s">
        <v>31</v>
      </c>
      <c r="I10" s="141" t="s">
        <v>69</v>
      </c>
      <c r="J10" s="142" t="s">
        <v>70</v>
      </c>
    </row>
    <row r="11" spans="2:10" s="144" customFormat="1" ht="18" customHeight="1">
      <c r="B11" s="4" t="s">
        <v>5</v>
      </c>
      <c r="C11" s="85">
        <v>5273.17</v>
      </c>
      <c r="D11" s="47">
        <v>2457.31</v>
      </c>
      <c r="E11" s="12"/>
      <c r="F11" s="38"/>
      <c r="G11" s="47">
        <v>4909.92</v>
      </c>
      <c r="H11" s="53">
        <v>2382.23</v>
      </c>
      <c r="I11" s="39"/>
      <c r="J11" s="39"/>
    </row>
    <row r="12" spans="2:10" s="144" customFormat="1" ht="18" customHeight="1" thickBot="1">
      <c r="B12" s="88" t="s">
        <v>110</v>
      </c>
      <c r="C12" s="89">
        <v>5273.17</v>
      </c>
      <c r="D12" s="90">
        <v>2457.31</v>
      </c>
      <c r="E12" s="91"/>
      <c r="F12" s="92"/>
      <c r="G12" s="90">
        <v>4909.92</v>
      </c>
      <c r="H12" s="93">
        <v>2382.23</v>
      </c>
      <c r="I12" s="91"/>
      <c r="J12" s="91"/>
    </row>
    <row r="13" spans="2:10" s="144" customFormat="1" ht="18" customHeight="1" thickBot="1">
      <c r="B13" s="3" t="s">
        <v>6</v>
      </c>
      <c r="C13" s="94">
        <v>5273.22</v>
      </c>
      <c r="D13" s="95">
        <v>2457.32</v>
      </c>
      <c r="E13" s="99">
        <f>(C13-C11)*$E$6</f>
        <v>1050.0000000038199</v>
      </c>
      <c r="F13" s="100">
        <f>(D13-D11)*$E$6</f>
        <v>210.00000000458385</v>
      </c>
      <c r="G13" s="95">
        <v>4910.09</v>
      </c>
      <c r="H13" s="96">
        <v>2382.3</v>
      </c>
      <c r="I13" s="99">
        <f>(G13-G11)*$I$6</f>
        <v>3570.000000001528</v>
      </c>
      <c r="J13" s="99">
        <f>(H13-H11)*$I$6</f>
        <v>1470.000000003438</v>
      </c>
    </row>
    <row r="14" spans="2:10" s="144" customFormat="1" ht="18" customHeight="1">
      <c r="B14" s="114" t="s">
        <v>111</v>
      </c>
      <c r="C14" s="115">
        <v>5273.22</v>
      </c>
      <c r="D14" s="117">
        <v>2457.32</v>
      </c>
      <c r="E14" s="39"/>
      <c r="F14" s="116"/>
      <c r="G14" s="117">
        <v>4910.09</v>
      </c>
      <c r="H14" s="118">
        <v>2382.3</v>
      </c>
      <c r="I14" s="39"/>
      <c r="J14" s="116"/>
    </row>
    <row r="15" spans="2:10" s="144" customFormat="1" ht="18" customHeight="1">
      <c r="B15" s="4" t="s">
        <v>7</v>
      </c>
      <c r="C15" s="87">
        <v>5273.32</v>
      </c>
      <c r="D15" s="47">
        <v>2457.35</v>
      </c>
      <c r="E15" s="101">
        <f>(C15-C13)*$E$6</f>
        <v>2099.9999999885404</v>
      </c>
      <c r="F15" s="102">
        <f>(D15-D13)*$E$6</f>
        <v>629.9999999946522</v>
      </c>
      <c r="G15" s="47">
        <v>4910.43</v>
      </c>
      <c r="H15" s="53">
        <v>2382.45</v>
      </c>
      <c r="I15" s="101">
        <f>(G15-G13)*$I$6</f>
        <v>7140.000000003056</v>
      </c>
      <c r="J15" s="101">
        <f>(H15-H13)*$I$6</f>
        <v>3149.9999999923602</v>
      </c>
    </row>
    <row r="16" spans="2:10" s="144" customFormat="1" ht="18" customHeight="1">
      <c r="B16" s="1" t="s">
        <v>8</v>
      </c>
      <c r="C16" s="86">
        <v>5273.32</v>
      </c>
      <c r="D16" s="48">
        <v>2457.35</v>
      </c>
      <c r="E16" s="103">
        <f>(C16-C15)*$E$6</f>
        <v>0</v>
      </c>
      <c r="F16" s="104">
        <f>(D16-D15)*$E$6</f>
        <v>0</v>
      </c>
      <c r="G16" s="48">
        <v>4910.43</v>
      </c>
      <c r="H16" s="43">
        <v>2382.45</v>
      </c>
      <c r="I16" s="103">
        <f>(G16-G15)*$I$6</f>
        <v>0</v>
      </c>
      <c r="J16" s="103">
        <f>(H16-H15)*$I$6</f>
        <v>0</v>
      </c>
    </row>
    <row r="17" spans="2:10" s="144" customFormat="1" ht="18" customHeight="1" thickBot="1">
      <c r="B17" s="2" t="s">
        <v>62</v>
      </c>
      <c r="C17" s="44">
        <v>5273.34</v>
      </c>
      <c r="D17" s="50">
        <v>2457.35</v>
      </c>
      <c r="E17" s="13"/>
      <c r="F17" s="40"/>
      <c r="G17" s="50">
        <v>4910.51</v>
      </c>
      <c r="H17" s="44">
        <v>2382.49</v>
      </c>
      <c r="I17" s="13"/>
      <c r="J17" s="13"/>
    </row>
    <row r="18" spans="2:10" s="144" customFormat="1" ht="18" customHeight="1" thickBot="1">
      <c r="B18" s="3" t="s">
        <v>9</v>
      </c>
      <c r="C18" s="96">
        <v>5273.37</v>
      </c>
      <c r="D18" s="95">
        <v>2457.36</v>
      </c>
      <c r="E18" s="99">
        <f>(C18-C16)*$E$6</f>
        <v>1050.0000000038199</v>
      </c>
      <c r="F18" s="100">
        <f>(D18-D16)*$I$6</f>
        <v>210.00000000458385</v>
      </c>
      <c r="G18" s="95">
        <v>4910.59</v>
      </c>
      <c r="H18" s="96">
        <v>2382.52</v>
      </c>
      <c r="I18" s="99">
        <f>(G18-G16)*$I$6</f>
        <v>3359.999999996944</v>
      </c>
      <c r="J18" s="99">
        <f>(H18-H16)*$I$6</f>
        <v>1470.000000003438</v>
      </c>
    </row>
    <row r="19" spans="2:10" s="144" customFormat="1" ht="18" customHeight="1">
      <c r="B19" s="4" t="s">
        <v>63</v>
      </c>
      <c r="C19" s="45">
        <v>5273.39</v>
      </c>
      <c r="D19" s="51">
        <v>2457.37</v>
      </c>
      <c r="E19" s="12"/>
      <c r="F19" s="38"/>
      <c r="G19" s="51">
        <v>4910.68</v>
      </c>
      <c r="H19" s="45">
        <v>2382.56</v>
      </c>
      <c r="I19" s="12"/>
      <c r="J19" s="12"/>
    </row>
    <row r="20" spans="2:10" s="144" customFormat="1" ht="18" customHeight="1">
      <c r="B20" s="1" t="s">
        <v>10</v>
      </c>
      <c r="C20" s="43">
        <v>5273.46</v>
      </c>
      <c r="D20" s="48">
        <v>2457.37</v>
      </c>
      <c r="E20" s="103">
        <f>(C20-C18)*$E$6</f>
        <v>1890.000000003056</v>
      </c>
      <c r="F20" s="104">
        <f>(D20-D18)*$I$6</f>
        <v>209.99999999503416</v>
      </c>
      <c r="G20" s="48">
        <v>4910.93</v>
      </c>
      <c r="H20" s="43">
        <v>2382.6</v>
      </c>
      <c r="I20" s="103">
        <f>(G20-G18)*$I$6</f>
        <v>7140.000000003056</v>
      </c>
      <c r="J20" s="103">
        <f>(H20-H18)*$I$6</f>
        <v>1679.999999998472</v>
      </c>
    </row>
    <row r="21" spans="2:10" s="144" customFormat="1" ht="18" customHeight="1">
      <c r="B21" s="1" t="s">
        <v>11</v>
      </c>
      <c r="C21" s="43">
        <v>5273.46</v>
      </c>
      <c r="D21" s="48">
        <v>2457.38</v>
      </c>
      <c r="E21" s="103">
        <f aca="true" t="shared" si="0" ref="E21:F24">(C21-C20)*$E$6</f>
        <v>0</v>
      </c>
      <c r="F21" s="104">
        <f t="shared" si="0"/>
        <v>210.00000000458385</v>
      </c>
      <c r="G21" s="48">
        <v>4910.93</v>
      </c>
      <c r="H21" s="43">
        <v>2382.67</v>
      </c>
      <c r="I21" s="103">
        <f aca="true" t="shared" si="1" ref="I21:J25">(G21-G20)*$I$6</f>
        <v>0</v>
      </c>
      <c r="J21" s="103">
        <f t="shared" si="1"/>
        <v>1470.000000003438</v>
      </c>
    </row>
    <row r="22" spans="2:10" s="144" customFormat="1" ht="18" customHeight="1">
      <c r="B22" s="1" t="s">
        <v>12</v>
      </c>
      <c r="C22" s="43">
        <v>5273.52</v>
      </c>
      <c r="D22" s="48">
        <v>2457.4</v>
      </c>
      <c r="E22" s="103">
        <f t="shared" si="0"/>
        <v>1260.0000000084037</v>
      </c>
      <c r="F22" s="104">
        <f t="shared" si="0"/>
        <v>419.999999999618</v>
      </c>
      <c r="G22" s="48">
        <v>4911.11</v>
      </c>
      <c r="H22" s="43">
        <v>2382.74</v>
      </c>
      <c r="I22" s="103">
        <f>(G22-G21)*$I$6</f>
        <v>3779.9999999870124</v>
      </c>
      <c r="J22" s="103">
        <f t="shared" si="1"/>
        <v>1469.9999999938882</v>
      </c>
    </row>
    <row r="23" spans="2:10" s="144" customFormat="1" ht="18" customHeight="1">
      <c r="B23" s="1" t="s">
        <v>13</v>
      </c>
      <c r="C23" s="43">
        <v>5273.56</v>
      </c>
      <c r="D23" s="48">
        <v>2457.41</v>
      </c>
      <c r="E23" s="103">
        <f t="shared" si="0"/>
        <v>839.999999999236</v>
      </c>
      <c r="F23" s="104">
        <f t="shared" si="0"/>
        <v>209.99999999503416</v>
      </c>
      <c r="G23" s="48">
        <v>4911.29</v>
      </c>
      <c r="H23" s="43">
        <v>2382.82</v>
      </c>
      <c r="I23" s="103">
        <f t="shared" si="1"/>
        <v>3780.000000006112</v>
      </c>
      <c r="J23" s="103">
        <f t="shared" si="1"/>
        <v>1680.0000000080217</v>
      </c>
    </row>
    <row r="24" spans="2:10" s="144" customFormat="1" ht="18" customHeight="1">
      <c r="B24" s="1" t="s">
        <v>14</v>
      </c>
      <c r="C24" s="43">
        <v>5273.61</v>
      </c>
      <c r="D24" s="48">
        <v>2457.42</v>
      </c>
      <c r="E24" s="103">
        <f t="shared" si="0"/>
        <v>1049.9999999847205</v>
      </c>
      <c r="F24" s="104">
        <f t="shared" si="0"/>
        <v>210.00000000458385</v>
      </c>
      <c r="G24" s="48">
        <v>4911.49</v>
      </c>
      <c r="H24" s="43">
        <v>2382.9</v>
      </c>
      <c r="I24" s="103">
        <f t="shared" si="1"/>
        <v>4199.99999999618</v>
      </c>
      <c r="J24" s="103">
        <f t="shared" si="1"/>
        <v>1679.999999998472</v>
      </c>
    </row>
    <row r="25" spans="2:10" s="144" customFormat="1" ht="18" customHeight="1">
      <c r="B25" s="1" t="s">
        <v>15</v>
      </c>
      <c r="C25" s="42">
        <v>5273.67</v>
      </c>
      <c r="D25" s="49">
        <v>2457.43</v>
      </c>
      <c r="E25" s="103">
        <f>(C25-C24)*$I$6</f>
        <v>1260.0000000084037</v>
      </c>
      <c r="F25" s="104">
        <f>(D25-D24)*$E$6</f>
        <v>209.99999999503416</v>
      </c>
      <c r="G25" s="49">
        <v>4911.71</v>
      </c>
      <c r="H25" s="42">
        <v>2382.99</v>
      </c>
      <c r="I25" s="103">
        <f t="shared" si="1"/>
        <v>4620.000000005348</v>
      </c>
      <c r="J25" s="103">
        <f t="shared" si="1"/>
        <v>1889.9999999935062</v>
      </c>
    </row>
    <row r="26" spans="2:10" s="144" customFormat="1" ht="18" customHeight="1" thickBot="1">
      <c r="B26" s="2" t="s">
        <v>64</v>
      </c>
      <c r="C26" s="44">
        <v>5273.7</v>
      </c>
      <c r="D26" s="50">
        <v>2457.44</v>
      </c>
      <c r="E26" s="13"/>
      <c r="F26" s="40"/>
      <c r="G26" s="50">
        <v>4911.81</v>
      </c>
      <c r="H26" s="44">
        <v>2383.03</v>
      </c>
      <c r="I26" s="13"/>
      <c r="J26" s="13"/>
    </row>
    <row r="27" spans="2:10" s="144" customFormat="1" ht="18" customHeight="1" thickBot="1">
      <c r="B27" s="3" t="s">
        <v>16</v>
      </c>
      <c r="C27" s="96">
        <v>5273.73</v>
      </c>
      <c r="D27" s="95">
        <v>2457.44</v>
      </c>
      <c r="E27" s="99">
        <f>(C27-C25)*$I$6</f>
        <v>1259.9999999893043</v>
      </c>
      <c r="F27" s="100">
        <f>(D27-D25)*$I$6</f>
        <v>210.00000000458385</v>
      </c>
      <c r="G27" s="95">
        <v>4911.92</v>
      </c>
      <c r="H27" s="96">
        <v>2383.08</v>
      </c>
      <c r="I27" s="99">
        <f>(G27-G25)*$I$6</f>
        <v>4410.000000000764</v>
      </c>
      <c r="J27" s="99">
        <f>(H27-H25)*$I$6</f>
        <v>1890.000000003056</v>
      </c>
    </row>
    <row r="28" spans="2:10" s="144" customFormat="1" ht="18" customHeight="1">
      <c r="B28" s="4" t="s">
        <v>101</v>
      </c>
      <c r="C28" s="45">
        <v>5273.76</v>
      </c>
      <c r="D28" s="51">
        <v>2457.45</v>
      </c>
      <c r="E28" s="12"/>
      <c r="F28" s="38"/>
      <c r="G28" s="51">
        <v>4912.02</v>
      </c>
      <c r="H28" s="45">
        <v>2383.12</v>
      </c>
      <c r="I28" s="12"/>
      <c r="J28" s="12"/>
    </row>
    <row r="29" spans="2:10" s="144" customFormat="1" ht="18" customHeight="1">
      <c r="B29" s="1" t="s">
        <v>17</v>
      </c>
      <c r="C29" s="43">
        <v>5273.78</v>
      </c>
      <c r="D29" s="48">
        <v>2457.45</v>
      </c>
      <c r="E29" s="103">
        <f>(C29-C27)*$I$6</f>
        <v>1050.0000000038199</v>
      </c>
      <c r="F29" s="104">
        <f>(D29-D27)*$I$6</f>
        <v>209.99999999503416</v>
      </c>
      <c r="G29" s="48">
        <v>4912.13</v>
      </c>
      <c r="H29" s="43">
        <v>2383.17</v>
      </c>
      <c r="I29" s="103">
        <f>(G29-G27)*$I$6</f>
        <v>4410.000000000764</v>
      </c>
      <c r="J29" s="103">
        <f>(H29-H27)*$I$6</f>
        <v>1890.000000003056</v>
      </c>
    </row>
    <row r="30" spans="2:10" s="144" customFormat="1" ht="18" customHeight="1">
      <c r="B30" s="1" t="s">
        <v>18</v>
      </c>
      <c r="C30" s="43">
        <v>5273.84</v>
      </c>
      <c r="D30" s="48">
        <v>2457.47</v>
      </c>
      <c r="E30" s="103">
        <f aca="true" t="shared" si="2" ref="E30:E35">(C30-C29)*$I$6</f>
        <v>1260.0000000084037</v>
      </c>
      <c r="F30" s="104">
        <f>(D30-D29)*$E$6</f>
        <v>419.999999999618</v>
      </c>
      <c r="G30" s="48">
        <v>4912.33</v>
      </c>
      <c r="H30" s="43">
        <v>2383.26</v>
      </c>
      <c r="I30" s="103">
        <f aca="true" t="shared" si="3" ref="I30:J33">(G30-G29)*$I$6</f>
        <v>4199.99999999618</v>
      </c>
      <c r="J30" s="103">
        <f t="shared" si="3"/>
        <v>1890.000000003056</v>
      </c>
    </row>
    <row r="31" spans="2:10" s="144" customFormat="1" ht="18" customHeight="1">
      <c r="B31" s="1" t="s">
        <v>19</v>
      </c>
      <c r="C31" s="43">
        <v>5273.89</v>
      </c>
      <c r="D31" s="48">
        <v>2457.48</v>
      </c>
      <c r="E31" s="103">
        <f t="shared" si="2"/>
        <v>1050.0000000038199</v>
      </c>
      <c r="F31" s="104">
        <f>(D31-D30)*$E$6</f>
        <v>210.00000000458385</v>
      </c>
      <c r="G31" s="48">
        <v>4912.53</v>
      </c>
      <c r="H31" s="43">
        <v>2383.34</v>
      </c>
      <c r="I31" s="103">
        <f t="shared" si="3"/>
        <v>4199.99999999618</v>
      </c>
      <c r="J31" s="103">
        <f t="shared" si="3"/>
        <v>1679.999999998472</v>
      </c>
    </row>
    <row r="32" spans="2:10" s="144" customFormat="1" ht="18" customHeight="1">
      <c r="B32" s="1" t="s">
        <v>20</v>
      </c>
      <c r="C32" s="43">
        <v>5273.95</v>
      </c>
      <c r="D32" s="48">
        <v>2457.49</v>
      </c>
      <c r="E32" s="103">
        <f>(C32-C31)*$I$6</f>
        <v>1259.9999999893043</v>
      </c>
      <c r="F32" s="104">
        <f>(D32-D31)*$E$6</f>
        <v>209.99999999503416</v>
      </c>
      <c r="G32" s="48">
        <v>4912.73</v>
      </c>
      <c r="H32" s="43">
        <v>2383.43</v>
      </c>
      <c r="I32" s="103">
        <f t="shared" si="3"/>
        <v>4199.99999999618</v>
      </c>
      <c r="J32" s="103">
        <f t="shared" si="3"/>
        <v>1889.9999999935062</v>
      </c>
    </row>
    <row r="33" spans="2:10" s="144" customFormat="1" ht="18" customHeight="1">
      <c r="B33" s="1" t="s">
        <v>21</v>
      </c>
      <c r="C33" s="43">
        <v>5274</v>
      </c>
      <c r="D33" s="48">
        <v>2457.5</v>
      </c>
      <c r="E33" s="103">
        <f t="shared" si="2"/>
        <v>1050.0000000038199</v>
      </c>
      <c r="F33" s="104">
        <f>(D33-D32)*$E$6</f>
        <v>210.00000000458385</v>
      </c>
      <c r="G33" s="48">
        <v>4912.93</v>
      </c>
      <c r="H33" s="43">
        <v>2383.52</v>
      </c>
      <c r="I33" s="103">
        <f t="shared" si="3"/>
        <v>4200.0000000152795</v>
      </c>
      <c r="J33" s="103">
        <f t="shared" si="3"/>
        <v>1890.000000003056</v>
      </c>
    </row>
    <row r="34" spans="2:10" s="144" customFormat="1" ht="18" customHeight="1">
      <c r="B34" s="88" t="s">
        <v>22</v>
      </c>
      <c r="C34" s="97">
        <v>5274.05</v>
      </c>
      <c r="D34" s="98">
        <v>2457.51</v>
      </c>
      <c r="E34" s="105">
        <f t="shared" si="2"/>
        <v>1050.0000000038199</v>
      </c>
      <c r="F34" s="106">
        <f>(D34-D33)*$I$6</f>
        <v>210.00000000458385</v>
      </c>
      <c r="G34" s="98">
        <v>4913.13</v>
      </c>
      <c r="H34" s="97">
        <v>2383.61</v>
      </c>
      <c r="I34" s="105">
        <f>(G34-G33)*$I$6</f>
        <v>4199.99999999618</v>
      </c>
      <c r="J34" s="105">
        <f>(H34-H33)*$I$6</f>
        <v>1890.000000003056</v>
      </c>
    </row>
    <row r="35" spans="2:10" s="144" customFormat="1" ht="18" customHeight="1">
      <c r="B35" s="1" t="s">
        <v>23</v>
      </c>
      <c r="C35" s="43">
        <v>5274.1</v>
      </c>
      <c r="D35" s="48">
        <v>2457.53</v>
      </c>
      <c r="E35" s="103">
        <f t="shared" si="2"/>
        <v>1050.0000000038199</v>
      </c>
      <c r="F35" s="104">
        <f>(D35-D34)*$I$6</f>
        <v>419.999999999618</v>
      </c>
      <c r="G35" s="48">
        <v>4913.33</v>
      </c>
      <c r="H35" s="43">
        <v>2383.7</v>
      </c>
      <c r="I35" s="103">
        <f>(G35-G34)*$I$6</f>
        <v>4199.99999999618</v>
      </c>
      <c r="J35" s="103">
        <f>(H35-H34)*$I$6</f>
        <v>1889.9999999935062</v>
      </c>
    </row>
    <row r="36" spans="2:10" s="144" customFormat="1" ht="18" customHeight="1" thickBot="1">
      <c r="B36" s="2" t="s">
        <v>112</v>
      </c>
      <c r="C36" s="44">
        <v>5274.12</v>
      </c>
      <c r="D36" s="50">
        <v>2457.53</v>
      </c>
      <c r="E36" s="13"/>
      <c r="F36" s="40"/>
      <c r="G36" s="50">
        <v>4913.43</v>
      </c>
      <c r="H36" s="44">
        <v>2383.74</v>
      </c>
      <c r="I36" s="13"/>
      <c r="J36" s="13"/>
    </row>
    <row r="37" spans="2:10" s="144" customFormat="1" ht="18" customHeight="1" thickBot="1">
      <c r="B37" s="3" t="s">
        <v>24</v>
      </c>
      <c r="C37" s="96">
        <v>5274.15</v>
      </c>
      <c r="D37" s="95">
        <v>2457.54</v>
      </c>
      <c r="E37" s="99">
        <f>(C37-C35)*$I$6</f>
        <v>1049.9999999847205</v>
      </c>
      <c r="F37" s="100">
        <f>(D37-D35)*$E$6</f>
        <v>209.99999999503416</v>
      </c>
      <c r="G37" s="95">
        <v>4913.53</v>
      </c>
      <c r="H37" s="96">
        <v>2383.78</v>
      </c>
      <c r="I37" s="99">
        <f>(G37-G35)*$I$6</f>
        <v>4199.99999999618</v>
      </c>
      <c r="J37" s="99">
        <f>(H37-H35)*$I$6</f>
        <v>1680.0000000080217</v>
      </c>
    </row>
    <row r="38" spans="2:10" s="144" customFormat="1" ht="18" customHeight="1">
      <c r="B38" s="4" t="s">
        <v>113</v>
      </c>
      <c r="C38" s="45">
        <v>5274.18</v>
      </c>
      <c r="D38" s="51">
        <v>2457.54</v>
      </c>
      <c r="E38" s="12"/>
      <c r="F38" s="38"/>
      <c r="G38" s="51">
        <v>4913.63</v>
      </c>
      <c r="H38" s="45">
        <v>2383.82</v>
      </c>
      <c r="I38" s="12"/>
      <c r="J38" s="12"/>
    </row>
    <row r="39" spans="2:11" s="144" customFormat="1" ht="18" customHeight="1">
      <c r="B39" s="1" t="s">
        <v>25</v>
      </c>
      <c r="C39" s="43">
        <v>5274.2</v>
      </c>
      <c r="D39" s="48">
        <v>2457.55</v>
      </c>
      <c r="E39" s="103">
        <f>(C39-C37)*$I$6</f>
        <v>1050.0000000038199</v>
      </c>
      <c r="F39" s="104">
        <f>(D39-D37)*$E$6</f>
        <v>210.00000000458385</v>
      </c>
      <c r="G39" s="48">
        <v>4913.73</v>
      </c>
      <c r="H39" s="43">
        <v>2383.86</v>
      </c>
      <c r="I39" s="103">
        <f>(G39-G37)*$I$6</f>
        <v>4199.99999999618</v>
      </c>
      <c r="J39" s="103">
        <f>(H39-H37)*$I$6</f>
        <v>1679.999999998472</v>
      </c>
      <c r="K39" s="353"/>
    </row>
    <row r="40" spans="2:10" s="144" customFormat="1" ht="18" customHeight="1">
      <c r="B40" s="1" t="s">
        <v>26</v>
      </c>
      <c r="C40" s="43">
        <v>5274.25</v>
      </c>
      <c r="D40" s="48">
        <v>2457.56</v>
      </c>
      <c r="E40" s="103">
        <f aca="true" t="shared" si="4" ref="E40:F42">(C40-C39)*$I$6</f>
        <v>1050.0000000038199</v>
      </c>
      <c r="F40" s="104">
        <f t="shared" si="4"/>
        <v>209.99999999503416</v>
      </c>
      <c r="G40" s="48">
        <v>4913.93</v>
      </c>
      <c r="H40" s="43">
        <v>2383.94</v>
      </c>
      <c r="I40" s="103">
        <f aca="true" t="shared" si="5" ref="I40:J43">(G40-G39)*$I$6</f>
        <v>4200.0000000152795</v>
      </c>
      <c r="J40" s="103">
        <f t="shared" si="5"/>
        <v>1679.999999998472</v>
      </c>
    </row>
    <row r="41" spans="2:10" s="144" customFormat="1" ht="18" customHeight="1">
      <c r="B41" s="88" t="s">
        <v>27</v>
      </c>
      <c r="C41" s="97">
        <v>5274.3</v>
      </c>
      <c r="D41" s="98">
        <v>2457.57</v>
      </c>
      <c r="E41" s="105">
        <f t="shared" si="4"/>
        <v>1050.0000000038199</v>
      </c>
      <c r="F41" s="106">
        <f t="shared" si="4"/>
        <v>210.00000000458385</v>
      </c>
      <c r="G41" s="98">
        <v>4914.12</v>
      </c>
      <c r="H41" s="97">
        <v>2384.01</v>
      </c>
      <c r="I41" s="105">
        <f t="shared" si="5"/>
        <v>3989.9999999915963</v>
      </c>
      <c r="J41" s="105">
        <f t="shared" si="5"/>
        <v>1470.000000003438</v>
      </c>
    </row>
    <row r="42" spans="2:11" ht="18" customHeight="1">
      <c r="B42" s="1" t="s">
        <v>28</v>
      </c>
      <c r="C42" s="43">
        <v>5274.35</v>
      </c>
      <c r="D42" s="48">
        <v>2457.58</v>
      </c>
      <c r="E42" s="103">
        <f t="shared" si="4"/>
        <v>1050.0000000038199</v>
      </c>
      <c r="F42" s="104">
        <f t="shared" si="4"/>
        <v>209.99999999503416</v>
      </c>
      <c r="G42" s="48">
        <v>4914.3</v>
      </c>
      <c r="H42" s="43">
        <v>2384.09</v>
      </c>
      <c r="I42" s="103">
        <f t="shared" si="5"/>
        <v>3780.000000006112</v>
      </c>
      <c r="J42" s="103">
        <f t="shared" si="5"/>
        <v>1679.999999998472</v>
      </c>
      <c r="K42" s="145"/>
    </row>
    <row r="43" spans="2:10" ht="18" customHeight="1" thickBot="1">
      <c r="B43" s="5" t="s">
        <v>29</v>
      </c>
      <c r="C43" s="46">
        <v>5274.4</v>
      </c>
      <c r="D43" s="52">
        <v>2457.6</v>
      </c>
      <c r="E43" s="107">
        <f>(C43-C42)*$I$6</f>
        <v>1049.9999999847205</v>
      </c>
      <c r="F43" s="108">
        <f>(D43-D42)*$E$6</f>
        <v>419.999999999618</v>
      </c>
      <c r="G43" s="52">
        <v>4914.48</v>
      </c>
      <c r="H43" s="46">
        <v>2384.16</v>
      </c>
      <c r="I43" s="107">
        <f t="shared" si="5"/>
        <v>3779.9999999870124</v>
      </c>
      <c r="J43" s="107">
        <f t="shared" si="5"/>
        <v>1469.9999999938882</v>
      </c>
    </row>
    <row r="44" spans="2:10" ht="18" customHeight="1" thickBot="1">
      <c r="B44" s="109"/>
      <c r="C44" s="109"/>
      <c r="D44" s="110" t="s">
        <v>33</v>
      </c>
      <c r="E44" s="111">
        <f>SUM(E13:E43)</f>
        <v>25829.999999990832</v>
      </c>
      <c r="F44" s="99">
        <f>SUM(F13:F43)</f>
        <v>6089.999999999236</v>
      </c>
      <c r="G44" s="112"/>
      <c r="H44" s="112"/>
      <c r="I44" s="113">
        <f>SUM(I13:I43)</f>
        <v>95759.99999998932</v>
      </c>
      <c r="J44" s="113">
        <f>SUM(J13:J43)</f>
        <v>40529.999999996566</v>
      </c>
    </row>
    <row r="45" spans="2:10" ht="18" customHeight="1">
      <c r="B45" s="56"/>
      <c r="C45" s="56"/>
      <c r="D45" s="56"/>
      <c r="E45" s="146" t="s">
        <v>71</v>
      </c>
      <c r="F45" s="80" t="s">
        <v>72</v>
      </c>
      <c r="G45" s="147"/>
      <c r="H45" s="147"/>
      <c r="I45" s="80" t="s">
        <v>71</v>
      </c>
      <c r="J45" s="80" t="s">
        <v>72</v>
      </c>
    </row>
    <row r="46" spans="2:10" ht="18" customHeight="1">
      <c r="B46" s="56"/>
      <c r="C46" s="56"/>
      <c r="D46" s="56"/>
      <c r="E46" s="146"/>
      <c r="F46" s="80"/>
      <c r="G46" s="147"/>
      <c r="H46" s="147"/>
      <c r="I46" s="80"/>
      <c r="J46" s="80"/>
    </row>
    <row r="47" spans="2:10" ht="18" customHeight="1">
      <c r="B47" s="56"/>
      <c r="C47" s="56"/>
      <c r="E47" s="146" t="s">
        <v>108</v>
      </c>
      <c r="F47" s="80"/>
      <c r="G47" s="147"/>
      <c r="H47" s="147"/>
      <c r="I47" s="82" t="s">
        <v>96</v>
      </c>
      <c r="J47" s="80"/>
    </row>
    <row r="48" ht="18" customHeight="1">
      <c r="C48" s="109"/>
    </row>
    <row r="49" spans="4:9" ht="12.75">
      <c r="D49" s="9"/>
      <c r="E49" s="57"/>
      <c r="F49" s="56"/>
      <c r="H49" s="9"/>
      <c r="I49" s="41"/>
    </row>
  </sheetData>
  <sheetProtection/>
  <mergeCells count="7">
    <mergeCell ref="A1:K1"/>
    <mergeCell ref="A2:K2"/>
    <mergeCell ref="B4:F4"/>
    <mergeCell ref="G4:J4"/>
    <mergeCell ref="B5:B10"/>
    <mergeCell ref="C9:D9"/>
    <mergeCell ref="G9:H9"/>
  </mergeCells>
  <conditionalFormatting sqref="C29:C33 C35 C42:C43 C37 C39:C40">
    <cfRule type="cellIs" priority="4" dxfId="0" operator="lessThan">
      <formula>0</formula>
    </cfRule>
  </conditionalFormatting>
  <conditionalFormatting sqref="H29:H33 H35 H42:H43 H37 H39:H40">
    <cfRule type="cellIs" priority="1" dxfId="0" operator="lessThan">
      <formula>0</formula>
    </cfRule>
  </conditionalFormatting>
  <conditionalFormatting sqref="G42:G43 G35 G29:G33 G37 G39:G40">
    <cfRule type="cellIs" priority="2" dxfId="0" operator="lessThan">
      <formula>0</formula>
    </cfRule>
  </conditionalFormatting>
  <conditionalFormatting sqref="D29:D33 D35 D42:D43 D37 D39:D40">
    <cfRule type="cellIs" priority="3" dxfId="0" operator="lessThan">
      <formula>0</formula>
    </cfRule>
  </conditionalFormatting>
  <printOptions/>
  <pageMargins left="0.1968503937007874" right="0.1968503937007874" top="0.3937007874015748" bottom="0.3937007874015748" header="0" footer="0"/>
  <pageSetup horizontalDpi="600" verticalDpi="600" orientation="portrait" paperSize="9" scale="86" r:id="rId2"/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prog2</cp:lastModifiedBy>
  <cp:lastPrinted>2020-01-13T01:18:39Z</cp:lastPrinted>
  <dcterms:created xsi:type="dcterms:W3CDTF">2001-05-31T02:28:35Z</dcterms:created>
  <dcterms:modified xsi:type="dcterms:W3CDTF">2019-12-20T01:26:19Z</dcterms:modified>
  <cp:category/>
  <cp:version/>
  <cp:contentType/>
  <cp:contentStatus/>
</cp:coreProperties>
</file>