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251" windowWidth="18840" windowHeight="6765" tabRatio="715" activeTab="0"/>
  </bookViews>
  <sheets>
    <sheet name="&quot;Карьер&quot;" sheetId="1" r:id="rId1"/>
    <sheet name=" &quot;Лесозаводск&quot;" sheetId="2" r:id="rId2"/>
    <sheet name="&quot;Уссури&quot;" sheetId="3" r:id="rId3"/>
    <sheet name="ГДЗ" sheetId="4" r:id="rId4"/>
  </sheets>
  <definedNames>
    <definedName name="_xlnm.Print_Area" localSheetId="1">' "Лесозаводск"'!$A$1:$BJ$47</definedName>
    <definedName name="_xlnm.Print_Area" localSheetId="0">'"Карьер"'!$A$1:$H$49</definedName>
    <definedName name="_xlnm.Print_Area" localSheetId="2">'"Уссури"'!$A$1:$K$48</definedName>
    <definedName name="_xlnm.Print_Area" localSheetId="3">'ГДЗ'!$A$1:$I$47</definedName>
  </definedNames>
  <calcPr fullCalcOnLoad="1"/>
</workbook>
</file>

<file path=xl/sharedStrings.xml><?xml version="1.0" encoding="utf-8"?>
<sst xmlns="http://schemas.openxmlformats.org/spreadsheetml/2006/main" count="570" uniqueCount="134">
  <si>
    <t>производство</t>
  </si>
  <si>
    <t>напряжение в сети 10 кВ</t>
  </si>
  <si>
    <t>6000</t>
  </si>
  <si>
    <t xml:space="preserve">непосредственно на </t>
  </si>
  <si>
    <t>напряжение в сети 35 кВ</t>
  </si>
  <si>
    <t>00-00</t>
  </si>
  <si>
    <t>01-00</t>
  </si>
  <si>
    <t>02-00</t>
  </si>
  <si>
    <t>03-00</t>
  </si>
  <si>
    <t>04-00</t>
  </si>
  <si>
    <t>05-00</t>
  </si>
  <si>
    <t>06-00</t>
  </si>
  <si>
    <t>07-00</t>
  </si>
  <si>
    <t>08-00</t>
  </si>
  <si>
    <t>09-00</t>
  </si>
  <si>
    <t>10-00</t>
  </si>
  <si>
    <t>11-00</t>
  </si>
  <si>
    <t>12-00</t>
  </si>
  <si>
    <t>13-00</t>
  </si>
  <si>
    <t>14-00</t>
  </si>
  <si>
    <t>15-00</t>
  </si>
  <si>
    <t>16-00</t>
  </si>
  <si>
    <t>17-00</t>
  </si>
  <si>
    <t>18-00</t>
  </si>
  <si>
    <t>19-00</t>
  </si>
  <si>
    <t>20-00</t>
  </si>
  <si>
    <t>21-00</t>
  </si>
  <si>
    <t>22-00</t>
  </si>
  <si>
    <t>23-00</t>
  </si>
  <si>
    <t>24-00</t>
  </si>
  <si>
    <t>активн.</t>
  </si>
  <si>
    <t>реактивн.</t>
  </si>
  <si>
    <t>расчётный коэф.</t>
  </si>
  <si>
    <t>итого</t>
  </si>
  <si>
    <t>400/5</t>
  </si>
  <si>
    <t>время</t>
  </si>
  <si>
    <t xml:space="preserve">     тр-ры тока</t>
  </si>
  <si>
    <t>300/5</t>
  </si>
  <si>
    <t>ВЕДОМОСТЬ</t>
  </si>
  <si>
    <t xml:space="preserve">      показания</t>
  </si>
  <si>
    <t xml:space="preserve">       эл.счетчика</t>
  </si>
  <si>
    <t xml:space="preserve">         показания</t>
  </si>
  <si>
    <t xml:space="preserve">      нагрузка</t>
  </si>
  <si>
    <t xml:space="preserve">       показания</t>
  </si>
  <si>
    <t xml:space="preserve">    эл.счетчика</t>
  </si>
  <si>
    <t xml:space="preserve">     эл.счетчика</t>
  </si>
  <si>
    <t xml:space="preserve">        нагрузка</t>
  </si>
  <si>
    <t xml:space="preserve">       нагрузка</t>
  </si>
  <si>
    <t xml:space="preserve">      эл.счетчика</t>
  </si>
  <si>
    <t xml:space="preserve">         нагрузка</t>
  </si>
  <si>
    <t xml:space="preserve">         эл.счетчика</t>
  </si>
  <si>
    <t xml:space="preserve">        эл.счетчика</t>
  </si>
  <si>
    <t xml:space="preserve">        показания</t>
  </si>
  <si>
    <t xml:space="preserve">          нагрузка</t>
  </si>
  <si>
    <t xml:space="preserve">            нагрузка</t>
  </si>
  <si>
    <t>150/5</t>
  </si>
  <si>
    <t>ИТОГО по фидерам :</t>
  </si>
  <si>
    <t xml:space="preserve">Ввод </t>
  </si>
  <si>
    <t>3000</t>
  </si>
  <si>
    <t>8000</t>
  </si>
  <si>
    <t xml:space="preserve">ИТОГО по  </t>
  </si>
  <si>
    <t>всем фидерам</t>
  </si>
  <si>
    <t>03-30</t>
  </si>
  <si>
    <t>04-30</t>
  </si>
  <si>
    <t>10-30</t>
  </si>
  <si>
    <t>Главный инженер</t>
  </si>
  <si>
    <t>20/5</t>
  </si>
  <si>
    <t>1400</t>
  </si>
  <si>
    <t xml:space="preserve">     ПС "Карьер" 35/6 кВ</t>
  </si>
  <si>
    <t>кВт</t>
  </si>
  <si>
    <t>квар</t>
  </si>
  <si>
    <t>кВт·ч</t>
  </si>
  <si>
    <t>квар·ч</t>
  </si>
  <si>
    <t>Ф-1 "Город"</t>
  </si>
  <si>
    <t>ПС "Уссури" 35/10 кВ</t>
  </si>
  <si>
    <t>Ф-8 "Город"</t>
  </si>
  <si>
    <t>ВЛ-35 кВ Лесозаводск – ГДЗ цепь 1</t>
  </si>
  <si>
    <t>ВЛ-35 кВ Лесозаводск – ГДЗ цепь 2</t>
  </si>
  <si>
    <t>220/35/10 кВ</t>
  </si>
  <si>
    <t>ПС "Лесозаводск"</t>
  </si>
  <si>
    <t>Ф-5 "УПТК"</t>
  </si>
  <si>
    <t>Ф-6 "Больничный комплекс"</t>
  </si>
  <si>
    <t>Ф-8 "Левобережье"</t>
  </si>
  <si>
    <t>Ф-10 "Город"</t>
  </si>
  <si>
    <t>Ф-11 "Гор. Больница"</t>
  </si>
  <si>
    <t>Ф-12 "Филаретовка"</t>
  </si>
  <si>
    <t>Ф-14 "Водозабор"</t>
  </si>
  <si>
    <t>Ф-16 "ЦРП Ружино"</t>
  </si>
  <si>
    <t>Ф-19 "ЦРП Будника"</t>
  </si>
  <si>
    <t>Ф-21 "Ружино"</t>
  </si>
  <si>
    <t>Ф-22 "Ружино Х/З"</t>
  </si>
  <si>
    <t>Ф-4 РЕЗЕРВ</t>
  </si>
  <si>
    <t>ПС "Лесозаводск" 220/35/10 кВ</t>
  </si>
  <si>
    <t>21-30</t>
  </si>
  <si>
    <t>22-30</t>
  </si>
  <si>
    <t>Ф-9 "Гарнизон"</t>
  </si>
  <si>
    <t>№ 811090882</t>
  </si>
  <si>
    <t>№ 803111489</t>
  </si>
  <si>
    <t>Чернодед А.А.</t>
  </si>
  <si>
    <t>потребителям</t>
  </si>
  <si>
    <t xml:space="preserve">выдано </t>
  </si>
  <si>
    <t>эл.счетчика</t>
  </si>
  <si>
    <t>показания</t>
  </si>
  <si>
    <t>11-30</t>
  </si>
  <si>
    <t>16-30</t>
  </si>
  <si>
    <t>17-30</t>
  </si>
  <si>
    <t>Итого:</t>
  </si>
  <si>
    <t>кВт.ч</t>
  </si>
  <si>
    <t>кВар.ч</t>
  </si>
  <si>
    <t>21000</t>
  </si>
  <si>
    <t>№ 1156265</t>
  </si>
  <si>
    <t>№  1215817</t>
  </si>
  <si>
    <t xml:space="preserve">Главный инженер </t>
  </si>
  <si>
    <t>нагрузка</t>
  </si>
  <si>
    <t>№ 1316223</t>
  </si>
  <si>
    <t>№ 1316243</t>
  </si>
  <si>
    <t>№ 1316237</t>
  </si>
  <si>
    <t>№ 1316230</t>
  </si>
  <si>
    <t>№ 1316236</t>
  </si>
  <si>
    <t>№ 1316233</t>
  </si>
  <si>
    <t>№ 1316238</t>
  </si>
  <si>
    <t>№ 1316235</t>
  </si>
  <si>
    <t>№ 1316224</t>
  </si>
  <si>
    <t>№ 1316239</t>
  </si>
  <si>
    <t>№ 1316242</t>
  </si>
  <si>
    <t>№ 1316241</t>
  </si>
  <si>
    <t>№ 1316232</t>
  </si>
  <si>
    <r>
      <t xml:space="preserve">замера нагрузок в контрольный день </t>
    </r>
    <r>
      <rPr>
        <u val="single"/>
        <sz val="11"/>
        <rFont val="Times New Roman"/>
        <family val="1"/>
      </rPr>
      <t xml:space="preserve">  </t>
    </r>
    <r>
      <rPr>
        <b/>
        <i/>
        <u val="single"/>
        <sz val="11"/>
        <rFont val="Times New Roman"/>
        <family val="1"/>
      </rPr>
      <t xml:space="preserve">17 июня 2020 г.  </t>
    </r>
    <r>
      <rPr>
        <sz val="11"/>
        <rFont val="Times New Roman"/>
        <family val="1"/>
      </rPr>
      <t>по ООО "Коммунальные сети"</t>
    </r>
  </si>
  <si>
    <t>№ 10035091</t>
  </si>
  <si>
    <r>
      <t xml:space="preserve">замера нагрузок в контрольный день </t>
    </r>
    <r>
      <rPr>
        <u val="single"/>
        <sz val="11"/>
        <rFont val="Times New Roman"/>
        <family val="1"/>
      </rPr>
      <t xml:space="preserve">  </t>
    </r>
    <r>
      <rPr>
        <b/>
        <i/>
        <u val="single"/>
        <sz val="11"/>
        <rFont val="Times New Roman"/>
        <family val="1"/>
      </rPr>
      <t xml:space="preserve">17 июня 2020 г.  </t>
    </r>
    <r>
      <rPr>
        <sz val="11"/>
        <rFont val="Times New Roman"/>
        <family val="1"/>
      </rPr>
      <t xml:space="preserve"> по ООО "Коммунальные сети"</t>
    </r>
  </si>
  <si>
    <r>
      <t xml:space="preserve">замера нагрузок в контрольный день </t>
    </r>
    <r>
      <rPr>
        <u val="single"/>
        <sz val="10"/>
        <rFont val="Times New Roman"/>
        <family val="1"/>
      </rPr>
      <t xml:space="preserve">  </t>
    </r>
    <r>
      <rPr>
        <b/>
        <i/>
        <u val="single"/>
        <sz val="10"/>
        <rFont val="Times New Roman"/>
        <family val="1"/>
      </rPr>
      <t xml:space="preserve">17 июня 2020 г.  </t>
    </r>
    <r>
      <rPr>
        <sz val="10"/>
        <rFont val="Times New Roman"/>
        <family val="1"/>
      </rPr>
      <t xml:space="preserve"> по ООО "Коммунальные сети"</t>
    </r>
  </si>
  <si>
    <r>
      <t xml:space="preserve">замера нагрузок в контрольный день </t>
    </r>
    <r>
      <rPr>
        <b/>
        <i/>
        <u val="single"/>
        <sz val="10"/>
        <rFont val="Times New Roman"/>
        <family val="1"/>
      </rPr>
      <t xml:space="preserve">17 июня 2020г.  </t>
    </r>
    <r>
      <rPr>
        <sz val="10"/>
        <rFont val="Times New Roman"/>
        <family val="1"/>
      </rPr>
      <t xml:space="preserve"> по ООО "Коммунальные сети"</t>
    </r>
  </si>
  <si>
    <r>
      <t xml:space="preserve">замера нагрузок в контрольный день </t>
    </r>
    <r>
      <rPr>
        <u val="single"/>
        <sz val="10"/>
        <rFont val="Times New Roman"/>
        <family val="1"/>
      </rPr>
      <t xml:space="preserve"> </t>
    </r>
    <r>
      <rPr>
        <b/>
        <i/>
        <u val="single"/>
        <sz val="10"/>
        <rFont val="Times New Roman"/>
        <family val="1"/>
      </rPr>
      <t xml:space="preserve">17 июня 2020 г. </t>
    </r>
    <r>
      <rPr>
        <sz val="10"/>
        <rFont val="Times New Roman"/>
        <family val="1"/>
      </rPr>
      <t>по ООО "Коммунальные сети"</t>
    </r>
  </si>
  <si>
    <r>
      <t xml:space="preserve">замера нагрузок в контрольный день </t>
    </r>
    <r>
      <rPr>
        <u val="single"/>
        <sz val="10"/>
        <rFont val="Times New Roman"/>
        <family val="1"/>
      </rPr>
      <t>17 июня 2020</t>
    </r>
    <r>
      <rPr>
        <b/>
        <i/>
        <u val="single"/>
        <sz val="10"/>
        <rFont val="Times New Roman"/>
        <family val="1"/>
      </rPr>
      <t xml:space="preserve"> г. </t>
    </r>
    <r>
      <rPr>
        <sz val="10"/>
        <rFont val="Times New Roman"/>
        <family val="1"/>
      </rPr>
      <t>по ООО "Коммунальные сети"</t>
    </r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</si>
</sst>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0"/>
    <numFmt numFmtId="180" formatCode="#,##0.000"/>
    <numFmt numFmtId="181" formatCode="#,##0.00&quot;р.&quot;"/>
    <numFmt numFmtId="182" formatCode="0.00000"/>
    <numFmt numFmtId="183" formatCode="#,##0.0000"/>
    <numFmt numFmtId="184" formatCode="#,##0.00000"/>
  </numFmts>
  <fonts count="49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u val="single"/>
      <sz val="10"/>
      <name val="Times New Roman"/>
      <family val="1"/>
    </font>
    <font>
      <b/>
      <i/>
      <u val="single"/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i/>
      <u val="single"/>
      <sz val="11"/>
      <name val="Times New Roman"/>
      <family val="1"/>
    </font>
    <font>
      <u val="single"/>
      <sz val="11"/>
      <name val="Times New Roman"/>
      <family val="1"/>
    </font>
    <font>
      <sz val="10"/>
      <color indexed="8"/>
      <name val="Arial"/>
      <family val="2"/>
    </font>
    <font>
      <sz val="9.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lightUp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>
        <color indexed="63"/>
      </top>
      <bottom style="medium"/>
    </border>
    <border>
      <left style="medium"/>
      <right style="medium"/>
      <top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/>
      <bottom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45">
    <xf numFmtId="0" fontId="0" fillId="0" borderId="0" xfId="0" applyAlignment="1">
      <alignment/>
    </xf>
    <xf numFmtId="49" fontId="2" fillId="0" borderId="10" xfId="0" applyNumberFormat="1" applyFont="1" applyFill="1" applyBorder="1" applyAlignment="1">
      <alignment horizontal="center" vertical="top"/>
    </xf>
    <xf numFmtId="49" fontId="2" fillId="0" borderId="11" xfId="0" applyNumberFormat="1" applyFont="1" applyFill="1" applyBorder="1" applyAlignment="1">
      <alignment horizontal="center" vertical="top"/>
    </xf>
    <xf numFmtId="49" fontId="4" fillId="0" borderId="12" xfId="0" applyNumberFormat="1" applyFont="1" applyFill="1" applyBorder="1" applyAlignment="1">
      <alignment horizontal="center" vertical="top"/>
    </xf>
    <xf numFmtId="49" fontId="2" fillId="0" borderId="13" xfId="0" applyNumberFormat="1" applyFont="1" applyFill="1" applyBorder="1" applyAlignment="1">
      <alignment horizontal="center" vertical="top"/>
    </xf>
    <xf numFmtId="49" fontId="2" fillId="0" borderId="14" xfId="0" applyNumberFormat="1" applyFont="1" applyFill="1" applyBorder="1" applyAlignment="1">
      <alignment horizontal="center" vertical="top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49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Border="1" applyAlignment="1">
      <alignment horizontal="right"/>
    </xf>
    <xf numFmtId="0" fontId="2" fillId="33" borderId="15" xfId="0" applyNumberFormat="1" applyFont="1" applyFill="1" applyBorder="1" applyAlignment="1">
      <alignment horizontal="center" vertical="top"/>
    </xf>
    <xf numFmtId="0" fontId="2" fillId="33" borderId="16" xfId="0" applyNumberFormat="1" applyFont="1" applyFill="1" applyBorder="1" applyAlignment="1">
      <alignment horizontal="center" vertical="top"/>
    </xf>
    <xf numFmtId="0" fontId="2" fillId="33" borderId="17" xfId="0" applyFont="1" applyFill="1" applyBorder="1" applyAlignment="1">
      <alignment horizontal="center" vertical="top"/>
    </xf>
    <xf numFmtId="0" fontId="2" fillId="33" borderId="18" xfId="0" applyFont="1" applyFill="1" applyBorder="1" applyAlignment="1">
      <alignment horizontal="center" vertical="top"/>
    </xf>
    <xf numFmtId="49" fontId="1" fillId="0" borderId="0" xfId="0" applyNumberFormat="1" applyFont="1" applyFill="1" applyBorder="1" applyAlignment="1">
      <alignment/>
    </xf>
    <xf numFmtId="49" fontId="7" fillId="0" borderId="0" xfId="0" applyNumberFormat="1" applyFont="1" applyFill="1" applyAlignment="1">
      <alignment vertical="center"/>
    </xf>
    <xf numFmtId="49" fontId="1" fillId="0" borderId="0" xfId="0" applyNumberFormat="1" applyFont="1" applyFill="1" applyAlignment="1">
      <alignment vertical="center"/>
    </xf>
    <xf numFmtId="2" fontId="1" fillId="0" borderId="0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center" vertical="center"/>
    </xf>
    <xf numFmtId="0" fontId="2" fillId="33" borderId="19" xfId="0" applyNumberFormat="1" applyFont="1" applyFill="1" applyBorder="1" applyAlignment="1">
      <alignment horizontal="center" vertical="top"/>
    </xf>
    <xf numFmtId="0" fontId="2" fillId="33" borderId="20" xfId="0" applyNumberFormat="1" applyFont="1" applyFill="1" applyBorder="1" applyAlignment="1">
      <alignment horizontal="center" vertical="top"/>
    </xf>
    <xf numFmtId="0" fontId="2" fillId="33" borderId="18" xfId="0" applyNumberFormat="1" applyFont="1" applyFill="1" applyBorder="1" applyAlignment="1">
      <alignment horizontal="center" vertical="top"/>
    </xf>
    <xf numFmtId="49" fontId="7" fillId="0" borderId="0" xfId="0" applyNumberFormat="1" applyFont="1" applyFill="1" applyAlignment="1">
      <alignment/>
    </xf>
    <xf numFmtId="49" fontId="1" fillId="0" borderId="0" xfId="0" applyNumberFormat="1" applyFont="1" applyFill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49" fontId="7" fillId="0" borderId="0" xfId="0" applyNumberFormat="1" applyFont="1" applyFill="1" applyAlignment="1">
      <alignment horizontal="center"/>
    </xf>
    <xf numFmtId="0" fontId="1" fillId="0" borderId="0" xfId="0" applyNumberFormat="1" applyFont="1" applyFill="1" applyAlignment="1">
      <alignment/>
    </xf>
    <xf numFmtId="49" fontId="7" fillId="0" borderId="21" xfId="0" applyNumberFormat="1" applyFont="1" applyFill="1" applyBorder="1" applyAlignment="1">
      <alignment horizontal="center"/>
    </xf>
    <xf numFmtId="4" fontId="2" fillId="34" borderId="22" xfId="0" applyNumberFormat="1" applyFont="1" applyFill="1" applyBorder="1" applyAlignment="1">
      <alignment horizontal="center" wrapText="1"/>
    </xf>
    <xf numFmtId="4" fontId="3" fillId="34" borderId="22" xfId="0" applyNumberFormat="1" applyFont="1" applyFill="1" applyBorder="1" applyAlignment="1">
      <alignment horizontal="center" wrapText="1"/>
    </xf>
    <xf numFmtId="4" fontId="3" fillId="34" borderId="16" xfId="0" applyNumberFormat="1" applyFont="1" applyFill="1" applyBorder="1" applyAlignment="1">
      <alignment horizontal="center" wrapText="1"/>
    </xf>
    <xf numFmtId="4" fontId="3" fillId="34" borderId="23" xfId="0" applyNumberFormat="1" applyFont="1" applyFill="1" applyBorder="1" applyAlignment="1">
      <alignment horizontal="center" wrapText="1"/>
    </xf>
    <xf numFmtId="4" fontId="3" fillId="34" borderId="15" xfId="0" applyNumberFormat="1" applyFont="1" applyFill="1" applyBorder="1" applyAlignment="1">
      <alignment horizontal="center" wrapText="1"/>
    </xf>
    <xf numFmtId="4" fontId="3" fillId="34" borderId="24" xfId="0" applyNumberFormat="1" applyFont="1" applyFill="1" applyBorder="1" applyAlignment="1">
      <alignment horizontal="center" wrapText="1"/>
    </xf>
    <xf numFmtId="2" fontId="7" fillId="0" borderId="25" xfId="0" applyNumberFormat="1" applyFont="1" applyFill="1" applyBorder="1" applyAlignment="1">
      <alignment horizontal="center" vertical="center"/>
    </xf>
    <xf numFmtId="4" fontId="2" fillId="34" borderId="26" xfId="0" applyNumberFormat="1" applyFont="1" applyFill="1" applyBorder="1" applyAlignment="1">
      <alignment horizontal="center" wrapText="1"/>
    </xf>
    <xf numFmtId="4" fontId="3" fillId="34" borderId="27" xfId="0" applyNumberFormat="1" applyFont="1" applyFill="1" applyBorder="1" applyAlignment="1">
      <alignment horizontal="center" wrapText="1"/>
    </xf>
    <xf numFmtId="4" fontId="2" fillId="34" borderId="27" xfId="0" applyNumberFormat="1" applyFont="1" applyFill="1" applyBorder="1" applyAlignment="1">
      <alignment horizontal="center" wrapText="1"/>
    </xf>
    <xf numFmtId="4" fontId="3" fillId="34" borderId="28" xfId="0" applyNumberFormat="1" applyFont="1" applyFill="1" applyBorder="1" applyAlignment="1">
      <alignment horizontal="center" wrapText="1"/>
    </xf>
    <xf numFmtId="4" fontId="3" fillId="34" borderId="29" xfId="0" applyNumberFormat="1" applyFont="1" applyFill="1" applyBorder="1" applyAlignment="1">
      <alignment horizontal="center" wrapText="1"/>
    </xf>
    <xf numFmtId="4" fontId="3" fillId="34" borderId="26" xfId="0" applyNumberFormat="1" applyFont="1" applyFill="1" applyBorder="1" applyAlignment="1">
      <alignment horizontal="center" wrapText="1"/>
    </xf>
    <xf numFmtId="4" fontId="3" fillId="34" borderId="30" xfId="0" applyNumberFormat="1" applyFont="1" applyFill="1" applyBorder="1" applyAlignment="1">
      <alignment horizontal="center" wrapText="1"/>
    </xf>
    <xf numFmtId="4" fontId="2" fillId="34" borderId="15" xfId="0" applyNumberFormat="1" applyFont="1" applyFill="1" applyBorder="1" applyAlignment="1">
      <alignment horizontal="center" wrapText="1"/>
    </xf>
    <xf numFmtId="49" fontId="1" fillId="0" borderId="0" xfId="0" applyNumberFormat="1" applyFont="1" applyAlignment="1">
      <alignment horizontal="center" vertical="center"/>
    </xf>
    <xf numFmtId="49" fontId="1" fillId="0" borderId="31" xfId="0" applyNumberFormat="1" applyFont="1" applyFill="1" applyBorder="1" applyAlignment="1">
      <alignment horizontal="center" vertical="center"/>
    </xf>
    <xf numFmtId="49" fontId="1" fillId="0" borderId="32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2" fontId="1" fillId="0" borderId="12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/>
    </xf>
    <xf numFmtId="49" fontId="1" fillId="0" borderId="0" xfId="0" applyNumberFormat="1" applyFont="1" applyBorder="1" applyAlignment="1">
      <alignment/>
    </xf>
    <xf numFmtId="4" fontId="7" fillId="0" borderId="23" xfId="0" applyNumberFormat="1" applyFont="1" applyBorder="1" applyAlignment="1">
      <alignment horizontal="center" vertical="center"/>
    </xf>
    <xf numFmtId="49" fontId="7" fillId="0" borderId="33" xfId="0" applyNumberFormat="1" applyFont="1" applyBorder="1" applyAlignment="1">
      <alignment horizontal="center" vertical="center"/>
    </xf>
    <xf numFmtId="49" fontId="7" fillId="0" borderId="34" xfId="0" applyNumberFormat="1" applyFont="1" applyBorder="1" applyAlignment="1">
      <alignment horizontal="center" vertical="center"/>
    </xf>
    <xf numFmtId="2" fontId="1" fillId="0" borderId="0" xfId="0" applyNumberFormat="1" applyFont="1" applyFill="1" applyAlignment="1">
      <alignment/>
    </xf>
    <xf numFmtId="49" fontId="1" fillId="0" borderId="35" xfId="0" applyNumberFormat="1" applyFont="1" applyFill="1" applyBorder="1" applyAlignment="1">
      <alignment horizontal="center" vertical="center"/>
    </xf>
    <xf numFmtId="49" fontId="1" fillId="0" borderId="36" xfId="0" applyNumberFormat="1" applyFont="1" applyFill="1" applyBorder="1" applyAlignment="1">
      <alignment/>
    </xf>
    <xf numFmtId="49" fontId="1" fillId="0" borderId="26" xfId="0" applyNumberFormat="1" applyFont="1" applyFill="1" applyBorder="1" applyAlignment="1">
      <alignment/>
    </xf>
    <xf numFmtId="49" fontId="1" fillId="0" borderId="19" xfId="0" applyNumberFormat="1" applyFont="1" applyFill="1" applyBorder="1" applyAlignment="1">
      <alignment/>
    </xf>
    <xf numFmtId="49" fontId="1" fillId="0" borderId="13" xfId="0" applyNumberFormat="1" applyFont="1" applyFill="1" applyBorder="1" applyAlignment="1">
      <alignment/>
    </xf>
    <xf numFmtId="49" fontId="1" fillId="0" borderId="37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/>
    </xf>
    <xf numFmtId="49" fontId="1" fillId="0" borderId="10" xfId="0" applyNumberFormat="1" applyFont="1" applyFill="1" applyBorder="1" applyAlignment="1">
      <alignment/>
    </xf>
    <xf numFmtId="49" fontId="1" fillId="0" borderId="27" xfId="0" applyNumberFormat="1" applyFont="1" applyFill="1" applyBorder="1" applyAlignment="1">
      <alignment/>
    </xf>
    <xf numFmtId="49" fontId="1" fillId="0" borderId="28" xfId="0" applyNumberFormat="1" applyFont="1" applyFill="1" applyBorder="1" applyAlignment="1">
      <alignment/>
    </xf>
    <xf numFmtId="49" fontId="1" fillId="0" borderId="18" xfId="0" applyNumberFormat="1" applyFont="1" applyFill="1" applyBorder="1" applyAlignment="1">
      <alignment/>
    </xf>
    <xf numFmtId="49" fontId="1" fillId="0" borderId="38" xfId="0" applyNumberFormat="1" applyFont="1" applyFill="1" applyBorder="1" applyAlignment="1">
      <alignment/>
    </xf>
    <xf numFmtId="49" fontId="1" fillId="0" borderId="37" xfId="0" applyNumberFormat="1" applyFont="1" applyFill="1" applyBorder="1" applyAlignment="1">
      <alignment/>
    </xf>
    <xf numFmtId="49" fontId="1" fillId="0" borderId="39" xfId="0" applyNumberFormat="1" applyFont="1" applyFill="1" applyBorder="1" applyAlignment="1">
      <alignment/>
    </xf>
    <xf numFmtId="49" fontId="1" fillId="0" borderId="40" xfId="0" applyNumberFormat="1" applyFont="1" applyFill="1" applyBorder="1" applyAlignment="1">
      <alignment/>
    </xf>
    <xf numFmtId="49" fontId="1" fillId="0" borderId="39" xfId="0" applyNumberFormat="1" applyFont="1" applyFill="1" applyBorder="1" applyAlignment="1">
      <alignment horizontal="left"/>
    </xf>
    <xf numFmtId="49" fontId="1" fillId="0" borderId="11" xfId="0" applyNumberFormat="1" applyFont="1" applyFill="1" applyBorder="1" applyAlignment="1">
      <alignment/>
    </xf>
    <xf numFmtId="49" fontId="1" fillId="0" borderId="41" xfId="0" applyNumberFormat="1" applyFont="1" applyFill="1" applyBorder="1" applyAlignment="1">
      <alignment/>
    </xf>
    <xf numFmtId="49" fontId="1" fillId="0" borderId="42" xfId="0" applyNumberFormat="1" applyFont="1" applyFill="1" applyBorder="1" applyAlignment="1">
      <alignment/>
    </xf>
    <xf numFmtId="49" fontId="1" fillId="0" borderId="43" xfId="0" applyNumberFormat="1" applyFont="1" applyFill="1" applyBorder="1" applyAlignment="1">
      <alignment/>
    </xf>
    <xf numFmtId="49" fontId="1" fillId="0" borderId="44" xfId="0" applyNumberFormat="1" applyFont="1" applyFill="1" applyBorder="1" applyAlignment="1">
      <alignment/>
    </xf>
    <xf numFmtId="49" fontId="1" fillId="0" borderId="45" xfId="0" applyNumberFormat="1" applyFont="1" applyFill="1" applyBorder="1" applyAlignment="1">
      <alignment/>
    </xf>
    <xf numFmtId="49" fontId="1" fillId="0" borderId="46" xfId="0" applyNumberFormat="1" applyFont="1" applyFill="1" applyBorder="1" applyAlignment="1">
      <alignment/>
    </xf>
    <xf numFmtId="49" fontId="1" fillId="0" borderId="47" xfId="0" applyNumberFormat="1" applyFont="1" applyFill="1" applyBorder="1" applyAlignment="1">
      <alignment/>
    </xf>
    <xf numFmtId="49" fontId="1" fillId="0" borderId="48" xfId="0" applyNumberFormat="1" applyFont="1" applyFill="1" applyBorder="1" applyAlignment="1">
      <alignment/>
    </xf>
    <xf numFmtId="49" fontId="1" fillId="0" borderId="49" xfId="0" applyNumberFormat="1" applyFont="1" applyFill="1" applyBorder="1" applyAlignment="1">
      <alignment/>
    </xf>
    <xf numFmtId="49" fontId="1" fillId="0" borderId="50" xfId="0" applyNumberFormat="1" applyFont="1" applyFill="1" applyBorder="1" applyAlignment="1">
      <alignment/>
    </xf>
    <xf numFmtId="49" fontId="1" fillId="0" borderId="51" xfId="0" applyNumberFormat="1" applyFont="1" applyFill="1" applyBorder="1" applyAlignment="1">
      <alignment/>
    </xf>
    <xf numFmtId="49" fontId="1" fillId="0" borderId="15" xfId="0" applyNumberFormat="1" applyFont="1" applyFill="1" applyBorder="1" applyAlignment="1">
      <alignment horizontal="center" vertical="top"/>
    </xf>
    <xf numFmtId="0" fontId="1" fillId="33" borderId="17" xfId="0" applyFont="1" applyFill="1" applyBorder="1" applyAlignment="1">
      <alignment horizontal="center" vertical="top"/>
    </xf>
    <xf numFmtId="0" fontId="1" fillId="33" borderId="52" xfId="0" applyFont="1" applyFill="1" applyBorder="1" applyAlignment="1">
      <alignment horizontal="center" vertical="top"/>
    </xf>
    <xf numFmtId="49" fontId="1" fillId="0" borderId="13" xfId="0" applyNumberFormat="1" applyFont="1" applyFill="1" applyBorder="1" applyAlignment="1">
      <alignment horizontal="center" vertical="top"/>
    </xf>
    <xf numFmtId="49" fontId="1" fillId="0" borderId="22" xfId="0" applyNumberFormat="1" applyFont="1" applyFill="1" applyBorder="1" applyAlignment="1">
      <alignment horizontal="center" vertical="top"/>
    </xf>
    <xf numFmtId="4" fontId="1" fillId="0" borderId="53" xfId="0" applyNumberFormat="1" applyFont="1" applyFill="1" applyBorder="1" applyAlignment="1">
      <alignment horizontal="center" vertical="center"/>
    </xf>
    <xf numFmtId="4" fontId="1" fillId="0" borderId="22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top"/>
    </xf>
    <xf numFmtId="49" fontId="1" fillId="0" borderId="16" xfId="0" applyNumberFormat="1" applyFont="1" applyFill="1" applyBorder="1" applyAlignment="1">
      <alignment horizontal="center" vertical="top"/>
    </xf>
    <xf numFmtId="0" fontId="1" fillId="33" borderId="18" xfId="0" applyFont="1" applyFill="1" applyBorder="1" applyAlignment="1">
      <alignment horizontal="center" vertical="top"/>
    </xf>
    <xf numFmtId="0" fontId="1" fillId="33" borderId="16" xfId="0" applyFont="1" applyFill="1" applyBorder="1" applyAlignment="1">
      <alignment horizontal="center" vertical="top"/>
    </xf>
    <xf numFmtId="49" fontId="1" fillId="0" borderId="11" xfId="0" applyNumberFormat="1" applyFont="1" applyFill="1" applyBorder="1" applyAlignment="1">
      <alignment horizontal="center" vertical="top"/>
    </xf>
    <xf numFmtId="49" fontId="7" fillId="0" borderId="23" xfId="0" applyNumberFormat="1" applyFont="1" applyFill="1" applyBorder="1" applyAlignment="1">
      <alignment horizontal="center" vertical="top"/>
    </xf>
    <xf numFmtId="4" fontId="1" fillId="0" borderId="54" xfId="0" applyNumberFormat="1" applyFont="1" applyFill="1" applyBorder="1" applyAlignment="1">
      <alignment horizontal="center" vertical="center"/>
    </xf>
    <xf numFmtId="4" fontId="1" fillId="0" borderId="23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top"/>
    </xf>
    <xf numFmtId="49" fontId="1" fillId="0" borderId="24" xfId="0" applyNumberFormat="1" applyFont="1" applyFill="1" applyBorder="1" applyAlignment="1">
      <alignment horizontal="center" vertical="top"/>
    </xf>
    <xf numFmtId="4" fontId="1" fillId="0" borderId="24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top"/>
    </xf>
    <xf numFmtId="4" fontId="1" fillId="0" borderId="18" xfId="0" applyNumberFormat="1" applyFont="1" applyFill="1" applyBorder="1" applyAlignment="1">
      <alignment horizontal="center" vertical="center"/>
    </xf>
    <xf numFmtId="4" fontId="1" fillId="0" borderId="16" xfId="0" applyNumberFormat="1" applyFont="1" applyFill="1" applyBorder="1" applyAlignment="1">
      <alignment horizontal="center" vertical="center"/>
    </xf>
    <xf numFmtId="4" fontId="7" fillId="0" borderId="54" xfId="0" applyNumberFormat="1" applyFont="1" applyBorder="1" applyAlignment="1">
      <alignment horizontal="center" vertical="center"/>
    </xf>
    <xf numFmtId="0" fontId="1" fillId="33" borderId="55" xfId="0" applyFont="1" applyFill="1" applyBorder="1" applyAlignment="1">
      <alignment horizontal="center" vertical="top"/>
    </xf>
    <xf numFmtId="0" fontId="1" fillId="33" borderId="24" xfId="0" applyFont="1" applyFill="1" applyBorder="1" applyAlignment="1">
      <alignment horizontal="center" vertical="top"/>
    </xf>
    <xf numFmtId="49" fontId="7" fillId="0" borderId="31" xfId="0" applyNumberFormat="1" applyFont="1" applyFill="1" applyBorder="1" applyAlignment="1">
      <alignment/>
    </xf>
    <xf numFmtId="49" fontId="7" fillId="0" borderId="32" xfId="0" applyNumberFormat="1" applyFont="1" applyFill="1" applyBorder="1" applyAlignment="1">
      <alignment/>
    </xf>
    <xf numFmtId="49" fontId="1" fillId="0" borderId="53" xfId="0" applyNumberFormat="1" applyFont="1" applyFill="1" applyBorder="1" applyAlignment="1">
      <alignment/>
    </xf>
    <xf numFmtId="49" fontId="7" fillId="0" borderId="37" xfId="0" applyNumberFormat="1" applyFont="1" applyFill="1" applyBorder="1" applyAlignment="1">
      <alignment/>
    </xf>
    <xf numFmtId="49" fontId="7" fillId="0" borderId="17" xfId="0" applyNumberFormat="1" applyFont="1" applyFill="1" applyBorder="1" applyAlignment="1">
      <alignment/>
    </xf>
    <xf numFmtId="49" fontId="7" fillId="0" borderId="13" xfId="0" applyNumberFormat="1" applyFont="1" applyFill="1" applyBorder="1" applyAlignment="1">
      <alignment/>
    </xf>
    <xf numFmtId="49" fontId="7" fillId="0" borderId="19" xfId="0" applyNumberFormat="1" applyFont="1" applyFill="1" applyBorder="1" applyAlignment="1">
      <alignment/>
    </xf>
    <xf numFmtId="49" fontId="1" fillId="0" borderId="33" xfId="0" applyNumberFormat="1" applyFont="1" applyFill="1" applyBorder="1" applyAlignment="1">
      <alignment horizontal="center" vertical="center"/>
    </xf>
    <xf numFmtId="49" fontId="1" fillId="0" borderId="56" xfId="0" applyNumberFormat="1" applyFont="1" applyFill="1" applyBorder="1" applyAlignment="1">
      <alignment/>
    </xf>
    <xf numFmtId="0" fontId="1" fillId="0" borderId="20" xfId="0" applyNumberFormat="1" applyFont="1" applyFill="1" applyBorder="1" applyAlignment="1">
      <alignment horizontal="center" wrapText="1"/>
    </xf>
    <xf numFmtId="4" fontId="1" fillId="0" borderId="20" xfId="0" applyNumberFormat="1" applyFont="1" applyFill="1" applyBorder="1" applyAlignment="1">
      <alignment horizontal="center" wrapText="1"/>
    </xf>
    <xf numFmtId="2" fontId="1" fillId="0" borderId="20" xfId="0" applyNumberFormat="1" applyFont="1" applyFill="1" applyBorder="1" applyAlignment="1">
      <alignment horizontal="center" wrapText="1"/>
    </xf>
    <xf numFmtId="0" fontId="8" fillId="0" borderId="22" xfId="0" applyNumberFormat="1" applyFont="1" applyFill="1" applyBorder="1" applyAlignment="1">
      <alignment horizontal="center" wrapText="1"/>
    </xf>
    <xf numFmtId="4" fontId="8" fillId="0" borderId="22" xfId="0" applyNumberFormat="1" applyFont="1" applyFill="1" applyBorder="1" applyAlignment="1">
      <alignment horizontal="center" wrapText="1"/>
    </xf>
    <xf numFmtId="2" fontId="8" fillId="0" borderId="22" xfId="0" applyNumberFormat="1" applyFont="1" applyFill="1" applyBorder="1" applyAlignment="1">
      <alignment horizontal="center" wrapText="1"/>
    </xf>
    <xf numFmtId="0" fontId="1" fillId="0" borderId="22" xfId="0" applyNumberFormat="1" applyFont="1" applyFill="1" applyBorder="1" applyAlignment="1">
      <alignment horizontal="center" wrapText="1"/>
    </xf>
    <xf numFmtId="4" fontId="1" fillId="0" borderId="22" xfId="0" applyNumberFormat="1" applyFont="1" applyFill="1" applyBorder="1" applyAlignment="1">
      <alignment horizontal="center" wrapText="1"/>
    </xf>
    <xf numFmtId="2" fontId="1" fillId="0" borderId="22" xfId="0" applyNumberFormat="1" applyFont="1" applyFill="1" applyBorder="1" applyAlignment="1">
      <alignment horizontal="center" wrapText="1"/>
    </xf>
    <xf numFmtId="0" fontId="8" fillId="0" borderId="16" xfId="0" applyNumberFormat="1" applyFont="1" applyFill="1" applyBorder="1" applyAlignment="1">
      <alignment horizontal="center" wrapText="1"/>
    </xf>
    <xf numFmtId="4" fontId="8" fillId="0" borderId="16" xfId="0" applyNumberFormat="1" applyFont="1" applyFill="1" applyBorder="1" applyAlignment="1">
      <alignment horizontal="center" wrapText="1"/>
    </xf>
    <xf numFmtId="2" fontId="8" fillId="0" borderId="16" xfId="0" applyNumberFormat="1" applyFont="1" applyFill="1" applyBorder="1" applyAlignment="1">
      <alignment horizontal="center" wrapText="1"/>
    </xf>
    <xf numFmtId="0" fontId="8" fillId="0" borderId="23" xfId="0" applyNumberFormat="1" applyFont="1" applyFill="1" applyBorder="1" applyAlignment="1">
      <alignment horizontal="center" wrapText="1"/>
    </xf>
    <xf numFmtId="4" fontId="8" fillId="0" borderId="23" xfId="0" applyNumberFormat="1" applyFont="1" applyFill="1" applyBorder="1" applyAlignment="1">
      <alignment horizontal="center" wrapText="1"/>
    </xf>
    <xf numFmtId="2" fontId="8" fillId="0" borderId="23" xfId="0" applyNumberFormat="1" applyFont="1" applyFill="1" applyBorder="1" applyAlignment="1">
      <alignment horizontal="center" wrapText="1"/>
    </xf>
    <xf numFmtId="0" fontId="8" fillId="0" borderId="15" xfId="0" applyNumberFormat="1" applyFont="1" applyFill="1" applyBorder="1" applyAlignment="1">
      <alignment horizontal="center" wrapText="1"/>
    </xf>
    <xf numFmtId="4" fontId="8" fillId="0" borderId="15" xfId="0" applyNumberFormat="1" applyFont="1" applyFill="1" applyBorder="1" applyAlignment="1">
      <alignment horizontal="center" wrapText="1"/>
    </xf>
    <xf numFmtId="2" fontId="8" fillId="0" borderId="15" xfId="0" applyNumberFormat="1" applyFont="1" applyFill="1" applyBorder="1" applyAlignment="1">
      <alignment horizontal="center" wrapText="1"/>
    </xf>
    <xf numFmtId="0" fontId="8" fillId="0" borderId="24" xfId="0" applyNumberFormat="1" applyFont="1" applyFill="1" applyBorder="1" applyAlignment="1">
      <alignment horizontal="center" wrapText="1"/>
    </xf>
    <xf numFmtId="4" fontId="8" fillId="0" borderId="24" xfId="0" applyNumberFormat="1" applyFont="1" applyFill="1" applyBorder="1" applyAlignment="1">
      <alignment horizontal="center" wrapText="1"/>
    </xf>
    <xf numFmtId="2" fontId="8" fillId="0" borderId="24" xfId="0" applyNumberFormat="1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right"/>
    </xf>
    <xf numFmtId="2" fontId="1" fillId="0" borderId="23" xfId="0" applyNumberFormat="1" applyFont="1" applyFill="1" applyBorder="1" applyAlignment="1">
      <alignment/>
    </xf>
    <xf numFmtId="49" fontId="7" fillId="0" borderId="57" xfId="0" applyNumberFormat="1" applyFont="1" applyFill="1" applyBorder="1" applyAlignment="1">
      <alignment horizontal="center"/>
    </xf>
    <xf numFmtId="2" fontId="7" fillId="0" borderId="53" xfId="0" applyNumberFormat="1" applyFont="1" applyFill="1" applyBorder="1" applyAlignment="1">
      <alignment horizontal="center" vertical="center"/>
    </xf>
    <xf numFmtId="2" fontId="7" fillId="0" borderId="22" xfId="0" applyNumberFormat="1" applyFont="1" applyFill="1" applyBorder="1" applyAlignment="1">
      <alignment horizontal="center" vertical="center"/>
    </xf>
    <xf numFmtId="2" fontId="7" fillId="0" borderId="24" xfId="0" applyNumberFormat="1" applyFont="1" applyFill="1" applyBorder="1" applyAlignment="1">
      <alignment horizontal="center" vertical="center"/>
    </xf>
    <xf numFmtId="0" fontId="1" fillId="33" borderId="32" xfId="0" applyFont="1" applyFill="1" applyBorder="1" applyAlignment="1">
      <alignment horizontal="center" vertical="top"/>
    </xf>
    <xf numFmtId="2" fontId="7" fillId="0" borderId="52" xfId="0" applyNumberFormat="1" applyFont="1" applyFill="1" applyBorder="1" applyAlignment="1">
      <alignment horizontal="center" vertical="center"/>
    </xf>
    <xf numFmtId="2" fontId="7" fillId="0" borderId="17" xfId="0" applyNumberFormat="1" applyFont="1" applyFill="1" applyBorder="1" applyAlignment="1">
      <alignment horizontal="center" vertical="center"/>
    </xf>
    <xf numFmtId="2" fontId="7" fillId="0" borderId="58" xfId="0" applyNumberFormat="1" applyFont="1" applyFill="1" applyBorder="1" applyAlignment="1">
      <alignment horizontal="center" vertical="center"/>
    </xf>
    <xf numFmtId="2" fontId="1" fillId="0" borderId="34" xfId="0" applyNumberFormat="1" applyFont="1" applyFill="1" applyBorder="1" applyAlignment="1">
      <alignment/>
    </xf>
    <xf numFmtId="2" fontId="7" fillId="0" borderId="23" xfId="0" applyNumberFormat="1" applyFont="1" applyFill="1" applyBorder="1" applyAlignment="1">
      <alignment/>
    </xf>
    <xf numFmtId="49" fontId="1" fillId="0" borderId="55" xfId="0" applyNumberFormat="1" applyFont="1" applyFill="1" applyBorder="1" applyAlignment="1">
      <alignment horizontal="center" vertical="center"/>
    </xf>
    <xf numFmtId="49" fontId="1" fillId="0" borderId="34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/>
    </xf>
    <xf numFmtId="2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/>
    </xf>
    <xf numFmtId="2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2" fontId="2" fillId="34" borderId="20" xfId="0" applyNumberFormat="1" applyFont="1" applyFill="1" applyBorder="1" applyAlignment="1">
      <alignment horizontal="center" wrapText="1"/>
    </xf>
    <xf numFmtId="2" fontId="3" fillId="34" borderId="22" xfId="0" applyNumberFormat="1" applyFont="1" applyFill="1" applyBorder="1" applyAlignment="1">
      <alignment horizontal="center" wrapText="1"/>
    </xf>
    <xf numFmtId="2" fontId="2" fillId="34" borderId="22" xfId="0" applyNumberFormat="1" applyFont="1" applyFill="1" applyBorder="1" applyAlignment="1">
      <alignment horizontal="center" wrapText="1"/>
    </xf>
    <xf numFmtId="4" fontId="2" fillId="0" borderId="22" xfId="0" applyNumberFormat="1" applyFont="1" applyBorder="1" applyAlignment="1">
      <alignment horizontal="center" vertical="center"/>
    </xf>
    <xf numFmtId="4" fontId="2" fillId="0" borderId="53" xfId="0" applyNumberFormat="1" applyFont="1" applyBorder="1" applyAlignment="1">
      <alignment horizontal="center" vertical="center"/>
    </xf>
    <xf numFmtId="4" fontId="2" fillId="0" borderId="23" xfId="0" applyNumberFormat="1" applyFont="1" applyBorder="1" applyAlignment="1">
      <alignment horizontal="center" vertical="center"/>
    </xf>
    <xf numFmtId="4" fontId="2" fillId="0" borderId="54" xfId="0" applyNumberFormat="1" applyFont="1" applyBorder="1" applyAlignment="1">
      <alignment horizontal="center" vertical="center"/>
    </xf>
    <xf numFmtId="4" fontId="2" fillId="0" borderId="24" xfId="0" applyNumberFormat="1" applyFont="1" applyBorder="1" applyAlignment="1">
      <alignment horizontal="center" vertical="center"/>
    </xf>
    <xf numFmtId="4" fontId="2" fillId="0" borderId="58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 horizontal="center" vertical="center"/>
    </xf>
    <xf numFmtId="2" fontId="4" fillId="0" borderId="34" xfId="0" applyNumberFormat="1" applyFont="1" applyBorder="1" applyAlignment="1">
      <alignment horizontal="center" vertical="center"/>
    </xf>
    <xf numFmtId="4" fontId="4" fillId="0" borderId="23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" fontId="4" fillId="0" borderId="34" xfId="0" applyNumberFormat="1" applyFont="1" applyBorder="1" applyAlignment="1">
      <alignment horizontal="center" vertical="center"/>
    </xf>
    <xf numFmtId="2" fontId="1" fillId="0" borderId="59" xfId="0" applyNumberFormat="1" applyFont="1" applyBorder="1" applyAlignment="1">
      <alignment horizontal="center" vertical="center"/>
    </xf>
    <xf numFmtId="49" fontId="1" fillId="0" borderId="60" xfId="0" applyNumberFormat="1" applyFont="1" applyBorder="1" applyAlignment="1">
      <alignment horizontal="center" vertical="center"/>
    </xf>
    <xf numFmtId="49" fontId="1" fillId="0" borderId="61" xfId="0" applyNumberFormat="1" applyFont="1" applyBorder="1" applyAlignment="1">
      <alignment horizontal="center" vertical="center"/>
    </xf>
    <xf numFmtId="49" fontId="1" fillId="0" borderId="62" xfId="0" applyNumberFormat="1" applyFont="1" applyBorder="1" applyAlignment="1">
      <alignment horizontal="center" vertical="center"/>
    </xf>
    <xf numFmtId="49" fontId="1" fillId="0" borderId="63" xfId="0" applyNumberFormat="1" applyFont="1" applyBorder="1" applyAlignment="1">
      <alignment horizontal="center" vertical="center"/>
    </xf>
    <xf numFmtId="49" fontId="1" fillId="0" borderId="64" xfId="0" applyNumberFormat="1" applyFont="1" applyBorder="1" applyAlignment="1">
      <alignment horizontal="center" vertical="center"/>
    </xf>
    <xf numFmtId="2" fontId="1" fillId="0" borderId="63" xfId="0" applyNumberFormat="1" applyFont="1" applyBorder="1" applyAlignment="1">
      <alignment horizontal="center" vertical="center"/>
    </xf>
    <xf numFmtId="49" fontId="1" fillId="0" borderId="31" xfId="0" applyNumberFormat="1" applyFont="1" applyBorder="1" applyAlignment="1">
      <alignment horizontal="center" vertical="center"/>
    </xf>
    <xf numFmtId="49" fontId="1" fillId="0" borderId="65" xfId="0" applyNumberFormat="1" applyFont="1" applyBorder="1" applyAlignment="1">
      <alignment horizontal="center" vertical="center"/>
    </xf>
    <xf numFmtId="2" fontId="1" fillId="0" borderId="31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54" xfId="0" applyNumberFormat="1" applyFont="1" applyBorder="1" applyAlignment="1">
      <alignment horizontal="center" vertical="center"/>
    </xf>
    <xf numFmtId="49" fontId="1" fillId="0" borderId="29" xfId="0" applyNumberFormat="1" applyFont="1" applyBorder="1" applyAlignment="1">
      <alignment horizontal="center" vertical="center"/>
    </xf>
    <xf numFmtId="49" fontId="1" fillId="0" borderId="37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2" fontId="1" fillId="0" borderId="37" xfId="0" applyNumberFormat="1" applyFont="1" applyBorder="1" applyAlignment="1">
      <alignment horizontal="center" vertical="center"/>
    </xf>
    <xf numFmtId="49" fontId="1" fillId="0" borderId="33" xfId="0" applyNumberFormat="1" applyFont="1" applyBorder="1" applyAlignment="1">
      <alignment horizontal="center" vertical="center"/>
    </xf>
    <xf numFmtId="49" fontId="1" fillId="0" borderId="66" xfId="0" applyNumberFormat="1" applyFont="1" applyBorder="1" applyAlignment="1">
      <alignment horizontal="center" vertical="center"/>
    </xf>
    <xf numFmtId="4" fontId="1" fillId="0" borderId="0" xfId="0" applyNumberFormat="1" applyFont="1" applyAlignment="1">
      <alignment/>
    </xf>
    <xf numFmtId="49" fontId="1" fillId="0" borderId="37" xfId="0" applyNumberFormat="1" applyFont="1" applyBorder="1" applyAlignment="1">
      <alignment horizontal="left" vertical="center"/>
    </xf>
    <xf numFmtId="49" fontId="1" fillId="0" borderId="33" xfId="0" applyNumberFormat="1" applyFont="1" applyBorder="1" applyAlignment="1">
      <alignment horizontal="left" vertical="center"/>
    </xf>
    <xf numFmtId="49" fontId="1" fillId="0" borderId="0" xfId="0" applyNumberFormat="1" applyFont="1" applyAlignment="1">
      <alignment horizontal="right"/>
    </xf>
    <xf numFmtId="0" fontId="1" fillId="0" borderId="37" xfId="0" applyNumberFormat="1" applyFont="1" applyBorder="1" applyAlignment="1">
      <alignment horizontal="center" vertical="center"/>
    </xf>
    <xf numFmtId="0" fontId="2" fillId="33" borderId="32" xfId="0" applyFont="1" applyFill="1" applyBorder="1" applyAlignment="1">
      <alignment horizontal="center" vertical="top"/>
    </xf>
    <xf numFmtId="49" fontId="2" fillId="0" borderId="0" xfId="0" applyNumberFormat="1" applyFont="1" applyFill="1" applyAlignment="1">
      <alignment/>
    </xf>
    <xf numFmtId="0" fontId="2" fillId="35" borderId="0" xfId="0" applyFont="1" applyFill="1" applyAlignment="1">
      <alignment/>
    </xf>
    <xf numFmtId="49" fontId="2" fillId="0" borderId="0" xfId="0" applyNumberFormat="1" applyFont="1" applyFill="1" applyBorder="1" applyAlignment="1">
      <alignment/>
    </xf>
    <xf numFmtId="49" fontId="4" fillId="0" borderId="0" xfId="0" applyNumberFormat="1" applyFont="1" applyFill="1" applyAlignment="1">
      <alignment vertical="center"/>
    </xf>
    <xf numFmtId="49" fontId="2" fillId="0" borderId="0" xfId="0" applyNumberFormat="1" applyFont="1" applyFill="1" applyAlignment="1">
      <alignment vertical="center"/>
    </xf>
    <xf numFmtId="49" fontId="2" fillId="0" borderId="0" xfId="0" applyNumberFormat="1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/>
    </xf>
    <xf numFmtId="4" fontId="2" fillId="0" borderId="53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/>
    </xf>
    <xf numFmtId="172" fontId="4" fillId="0" borderId="0" xfId="0" applyNumberFormat="1" applyFont="1" applyFill="1" applyBorder="1" applyAlignment="1">
      <alignment horizontal="center"/>
    </xf>
    <xf numFmtId="172" fontId="2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4" fontId="4" fillId="0" borderId="54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4" fontId="2" fillId="0" borderId="58" xfId="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Fill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1" fillId="0" borderId="29" xfId="0" applyNumberFormat="1" applyFont="1" applyFill="1" applyBorder="1" applyAlignment="1">
      <alignment horizontal="center" vertical="center"/>
    </xf>
    <xf numFmtId="49" fontId="1" fillId="0" borderId="54" xfId="0" applyNumberFormat="1" applyFont="1" applyFill="1" applyBorder="1" applyAlignment="1">
      <alignment horizontal="center" vertical="center"/>
    </xf>
    <xf numFmtId="49" fontId="1" fillId="0" borderId="66" xfId="0" applyNumberFormat="1" applyFont="1" applyFill="1" applyBorder="1" applyAlignment="1">
      <alignment horizontal="center" vertical="center"/>
    </xf>
    <xf numFmtId="49" fontId="1" fillId="0" borderId="18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Alignment="1">
      <alignment/>
    </xf>
    <xf numFmtId="49" fontId="1" fillId="0" borderId="0" xfId="0" applyNumberFormat="1" applyFont="1" applyFill="1" applyAlignment="1">
      <alignment horizontal="center" vertical="center"/>
    </xf>
    <xf numFmtId="49" fontId="7" fillId="0" borderId="0" xfId="0" applyNumberFormat="1" applyFont="1" applyAlignment="1">
      <alignment/>
    </xf>
    <xf numFmtId="4" fontId="7" fillId="0" borderId="22" xfId="0" applyNumberFormat="1" applyFont="1" applyBorder="1" applyAlignment="1">
      <alignment horizontal="center" vertical="center"/>
    </xf>
    <xf numFmtId="0" fontId="1" fillId="36" borderId="0" xfId="0" applyFont="1" applyFill="1" applyAlignment="1">
      <alignment/>
    </xf>
    <xf numFmtId="2" fontId="1" fillId="0" borderId="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4" fontId="7" fillId="0" borderId="24" xfId="0" applyNumberFormat="1" applyFont="1" applyBorder="1" applyAlignment="1">
      <alignment horizontal="center" vertical="center"/>
    </xf>
    <xf numFmtId="49" fontId="7" fillId="0" borderId="37" xfId="0" applyNumberFormat="1" applyFont="1" applyBorder="1" applyAlignment="1">
      <alignment horizontal="center" vertical="center"/>
    </xf>
    <xf numFmtId="4" fontId="7" fillId="0" borderId="47" xfId="0" applyNumberFormat="1" applyFont="1" applyBorder="1" applyAlignment="1">
      <alignment horizontal="center" vertical="center"/>
    </xf>
    <xf numFmtId="4" fontId="7" fillId="0" borderId="33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/>
    </xf>
    <xf numFmtId="2" fontId="1" fillId="0" borderId="67" xfId="0" applyNumberFormat="1" applyFont="1" applyFill="1" applyBorder="1" applyAlignment="1">
      <alignment horizontal="center" wrapText="1"/>
    </xf>
    <xf numFmtId="2" fontId="8" fillId="0" borderId="10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2" fontId="8" fillId="0" borderId="11" xfId="0" applyNumberFormat="1" applyFont="1" applyFill="1" applyBorder="1" applyAlignment="1">
      <alignment horizontal="center" wrapText="1"/>
    </xf>
    <xf numFmtId="2" fontId="8" fillId="0" borderId="12" xfId="0" applyNumberFormat="1" applyFont="1" applyFill="1" applyBorder="1" applyAlignment="1">
      <alignment horizontal="center" wrapText="1"/>
    </xf>
    <xf numFmtId="2" fontId="8" fillId="0" borderId="13" xfId="0" applyNumberFormat="1" applyFont="1" applyFill="1" applyBorder="1" applyAlignment="1">
      <alignment horizontal="center" wrapText="1"/>
    </xf>
    <xf numFmtId="2" fontId="8" fillId="0" borderId="14" xfId="0" applyNumberFormat="1" applyFont="1" applyFill="1" applyBorder="1" applyAlignment="1">
      <alignment horizontal="center" wrapText="1"/>
    </xf>
    <xf numFmtId="2" fontId="2" fillId="0" borderId="59" xfId="0" applyNumberFormat="1" applyFont="1" applyBorder="1" applyAlignment="1">
      <alignment horizontal="center" vertical="center"/>
    </xf>
    <xf numFmtId="2" fontId="2" fillId="0" borderId="60" xfId="0" applyNumberFormat="1" applyFont="1" applyBorder="1" applyAlignment="1">
      <alignment horizontal="center" vertical="center"/>
    </xf>
    <xf numFmtId="2" fontId="2" fillId="0" borderId="21" xfId="0" applyNumberFormat="1" applyFont="1" applyBorder="1" applyAlignment="1">
      <alignment horizontal="center" vertical="center"/>
    </xf>
    <xf numFmtId="2" fontId="2" fillId="0" borderId="57" xfId="0" applyNumberFormat="1" applyFont="1" applyBorder="1" applyAlignment="1">
      <alignment horizontal="center" vertical="center"/>
    </xf>
    <xf numFmtId="2" fontId="2" fillId="0" borderId="35" xfId="0" applyNumberFormat="1" applyFont="1" applyBorder="1" applyAlignment="1">
      <alignment horizontal="center" vertical="center"/>
    </xf>
    <xf numFmtId="2" fontId="2" fillId="0" borderId="43" xfId="0" applyNumberFormat="1" applyFont="1" applyBorder="1" applyAlignment="1">
      <alignment horizontal="center" vertical="center"/>
    </xf>
    <xf numFmtId="2" fontId="2" fillId="0" borderId="25" xfId="0" applyNumberFormat="1" applyFont="1" applyBorder="1" applyAlignment="1">
      <alignment horizontal="center" vertical="center"/>
    </xf>
    <xf numFmtId="2" fontId="2" fillId="0" borderId="68" xfId="0" applyNumberFormat="1" applyFont="1" applyBorder="1" applyAlignment="1">
      <alignment horizontal="center" vertical="center"/>
    </xf>
    <xf numFmtId="2" fontId="2" fillId="0" borderId="61" xfId="0" applyNumberFormat="1" applyFont="1" applyBorder="1" applyAlignment="1">
      <alignment horizontal="center" vertical="center"/>
    </xf>
    <xf numFmtId="2" fontId="2" fillId="0" borderId="62" xfId="0" applyNumberFormat="1" applyFont="1" applyBorder="1" applyAlignment="1">
      <alignment horizontal="center" vertical="center"/>
    </xf>
    <xf numFmtId="2" fontId="2" fillId="0" borderId="63" xfId="0" applyNumberFormat="1" applyFont="1" applyBorder="1" applyAlignment="1">
      <alignment horizontal="center" vertical="center"/>
    </xf>
    <xf numFmtId="2" fontId="2" fillId="0" borderId="64" xfId="0" applyNumberFormat="1" applyFont="1" applyBorder="1" applyAlignment="1">
      <alignment horizontal="center" vertical="center"/>
    </xf>
    <xf numFmtId="2" fontId="2" fillId="0" borderId="34" xfId="0" applyNumberFormat="1" applyFont="1" applyFill="1" applyBorder="1" applyAlignment="1">
      <alignment horizontal="center" vertical="center"/>
    </xf>
    <xf numFmtId="2" fontId="1" fillId="0" borderId="64" xfId="0" applyNumberFormat="1" applyFont="1" applyBorder="1" applyAlignment="1">
      <alignment horizontal="center" vertical="center"/>
    </xf>
    <xf numFmtId="49" fontId="1" fillId="0" borderId="38" xfId="0" applyNumberFormat="1" applyFont="1" applyBorder="1" applyAlignment="1">
      <alignment horizontal="center" vertical="center"/>
    </xf>
    <xf numFmtId="2" fontId="1" fillId="0" borderId="21" xfId="0" applyNumberFormat="1" applyFont="1" applyBorder="1" applyAlignment="1">
      <alignment horizontal="center" vertical="center"/>
    </xf>
    <xf numFmtId="2" fontId="1" fillId="0" borderId="57" xfId="0" applyNumberFormat="1" applyFont="1" applyBorder="1" applyAlignment="1">
      <alignment horizontal="center" vertical="center"/>
    </xf>
    <xf numFmtId="2" fontId="1" fillId="0" borderId="35" xfId="0" applyNumberFormat="1" applyFont="1" applyBorder="1" applyAlignment="1">
      <alignment horizontal="center" vertical="center"/>
    </xf>
    <xf numFmtId="2" fontId="1" fillId="0" borderId="43" xfId="0" applyNumberFormat="1" applyFont="1" applyBorder="1" applyAlignment="1">
      <alignment horizontal="center" vertical="center"/>
    </xf>
    <xf numFmtId="2" fontId="1" fillId="0" borderId="25" xfId="0" applyNumberFormat="1" applyFont="1" applyBorder="1" applyAlignment="1">
      <alignment horizontal="center" vertical="center"/>
    </xf>
    <xf numFmtId="2" fontId="1" fillId="0" borderId="68" xfId="0" applyNumberFormat="1" applyFont="1" applyBorder="1" applyAlignment="1">
      <alignment horizontal="center" vertical="center"/>
    </xf>
    <xf numFmtId="2" fontId="1" fillId="0" borderId="61" xfId="0" applyNumberFormat="1" applyFont="1" applyBorder="1" applyAlignment="1">
      <alignment horizontal="center" vertical="center"/>
    </xf>
    <xf numFmtId="2" fontId="1" fillId="0" borderId="62" xfId="0" applyNumberFormat="1" applyFont="1" applyBorder="1" applyAlignment="1">
      <alignment horizontal="center" vertical="center"/>
    </xf>
    <xf numFmtId="4" fontId="1" fillId="0" borderId="58" xfId="0" applyNumberFormat="1" applyFont="1" applyFill="1" applyBorder="1" applyAlignment="1">
      <alignment horizontal="center" vertical="center"/>
    </xf>
    <xf numFmtId="4" fontId="7" fillId="0" borderId="48" xfId="0" applyNumberFormat="1" applyFont="1" applyBorder="1" applyAlignment="1">
      <alignment horizontal="center" vertical="center"/>
    </xf>
    <xf numFmtId="2" fontId="1" fillId="0" borderId="69" xfId="0" applyNumberFormat="1" applyFont="1" applyBorder="1" applyAlignment="1">
      <alignment horizontal="center" vertical="center"/>
    </xf>
    <xf numFmtId="2" fontId="1" fillId="0" borderId="38" xfId="0" applyNumberFormat="1" applyFont="1" applyBorder="1" applyAlignment="1">
      <alignment horizontal="center" vertical="center"/>
    </xf>
    <xf numFmtId="2" fontId="1" fillId="0" borderId="70" xfId="0" applyNumberFormat="1" applyFont="1" applyBorder="1" applyAlignment="1">
      <alignment horizontal="center" vertical="center"/>
    </xf>
    <xf numFmtId="2" fontId="1" fillId="0" borderId="71" xfId="0" applyNumberFormat="1" applyFont="1" applyBorder="1" applyAlignment="1">
      <alignment horizontal="center" vertical="center"/>
    </xf>
    <xf numFmtId="2" fontId="1" fillId="0" borderId="36" xfId="0" applyNumberFormat="1" applyFont="1" applyBorder="1" applyAlignment="1">
      <alignment horizontal="center" vertical="center"/>
    </xf>
    <xf numFmtId="2" fontId="1" fillId="0" borderId="39" xfId="0" applyNumberFormat="1" applyFont="1" applyBorder="1" applyAlignment="1">
      <alignment horizontal="center" vertical="center"/>
    </xf>
    <xf numFmtId="2" fontId="1" fillId="0" borderId="72" xfId="0" applyNumberFormat="1" applyFont="1" applyBorder="1" applyAlignment="1">
      <alignment horizontal="center" vertical="center"/>
    </xf>
    <xf numFmtId="2" fontId="1" fillId="0" borderId="73" xfId="0" applyNumberFormat="1" applyFont="1" applyBorder="1" applyAlignment="1">
      <alignment horizontal="center" vertical="center"/>
    </xf>
    <xf numFmtId="2" fontId="1" fillId="0" borderId="74" xfId="0" applyNumberFormat="1" applyFont="1" applyBorder="1" applyAlignment="1">
      <alignment horizontal="center" vertical="center"/>
    </xf>
    <xf numFmtId="2" fontId="1" fillId="0" borderId="75" xfId="0" applyNumberFormat="1" applyFont="1" applyBorder="1" applyAlignment="1">
      <alignment horizontal="center" vertical="center"/>
    </xf>
    <xf numFmtId="2" fontId="1" fillId="0" borderId="41" xfId="0" applyNumberFormat="1" applyFont="1" applyBorder="1" applyAlignment="1">
      <alignment horizontal="center" vertical="center"/>
    </xf>
    <xf numFmtId="2" fontId="1" fillId="0" borderId="40" xfId="0" applyNumberFormat="1" applyFont="1" applyBorder="1" applyAlignment="1">
      <alignment horizontal="center" vertical="center"/>
    </xf>
    <xf numFmtId="49" fontId="1" fillId="0" borderId="20" xfId="0" applyNumberFormat="1" applyFont="1" applyFill="1" applyBorder="1" applyAlignment="1">
      <alignment horizontal="center" vertical="top"/>
    </xf>
    <xf numFmtId="49" fontId="1" fillId="0" borderId="76" xfId="0" applyNumberFormat="1" applyFont="1" applyBorder="1" applyAlignment="1">
      <alignment horizontal="center" vertical="center"/>
    </xf>
    <xf numFmtId="49" fontId="1" fillId="0" borderId="57" xfId="0" applyNumberFormat="1" applyFont="1" applyBorder="1" applyAlignment="1">
      <alignment horizontal="center" vertical="center"/>
    </xf>
    <xf numFmtId="49" fontId="1" fillId="0" borderId="57" xfId="0" applyNumberFormat="1" applyFont="1" applyFill="1" applyBorder="1" applyAlignment="1">
      <alignment horizontal="center" vertical="center"/>
    </xf>
    <xf numFmtId="49" fontId="1" fillId="0" borderId="77" xfId="0" applyNumberFormat="1" applyFont="1" applyBorder="1" applyAlignment="1">
      <alignment horizontal="center" vertical="center"/>
    </xf>
    <xf numFmtId="49" fontId="1" fillId="0" borderId="64" xfId="0" applyNumberFormat="1" applyFont="1" applyFill="1" applyBorder="1" applyAlignment="1">
      <alignment horizontal="center" vertical="center"/>
    </xf>
    <xf numFmtId="49" fontId="1" fillId="0" borderId="70" xfId="0" applyNumberFormat="1" applyFont="1" applyBorder="1" applyAlignment="1">
      <alignment horizontal="center" vertical="center"/>
    </xf>
    <xf numFmtId="49" fontId="1" fillId="0" borderId="72" xfId="0" applyNumberFormat="1" applyFont="1" applyBorder="1" applyAlignment="1">
      <alignment horizontal="center" vertical="center"/>
    </xf>
    <xf numFmtId="49" fontId="1" fillId="0" borderId="73" xfId="0" applyNumberFormat="1" applyFont="1" applyBorder="1" applyAlignment="1">
      <alignment horizontal="center" vertical="center"/>
    </xf>
    <xf numFmtId="49" fontId="1" fillId="0" borderId="73" xfId="0" applyNumberFormat="1" applyFont="1" applyFill="1" applyBorder="1" applyAlignment="1">
      <alignment horizontal="center" vertical="center"/>
    </xf>
    <xf numFmtId="49" fontId="1" fillId="0" borderId="74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5" xfId="0" applyNumberFormat="1" applyFont="1" applyFill="1" applyBorder="1" applyAlignment="1">
      <alignment horizontal="center" vertical="center"/>
    </xf>
    <xf numFmtId="49" fontId="2" fillId="0" borderId="52" xfId="0" applyNumberFormat="1" applyFont="1" applyFill="1" applyBorder="1" applyAlignment="1">
      <alignment horizontal="center" vertical="center"/>
    </xf>
    <xf numFmtId="49" fontId="2" fillId="0" borderId="34" xfId="0" applyNumberFormat="1" applyFont="1" applyFill="1" applyBorder="1" applyAlignment="1">
      <alignment horizontal="center" vertical="center"/>
    </xf>
    <xf numFmtId="49" fontId="2" fillId="0" borderId="31" xfId="0" applyNumberFormat="1" applyFont="1" applyFill="1" applyBorder="1" applyAlignment="1">
      <alignment horizontal="center" vertical="center"/>
    </xf>
    <xf numFmtId="49" fontId="2" fillId="0" borderId="65" xfId="0" applyNumberFormat="1" applyFont="1" applyFill="1" applyBorder="1" applyAlignment="1">
      <alignment horizontal="center" vertical="center"/>
    </xf>
    <xf numFmtId="49" fontId="2" fillId="0" borderId="32" xfId="0" applyNumberFormat="1" applyFont="1" applyFill="1" applyBorder="1" applyAlignment="1">
      <alignment horizontal="center" vertical="center"/>
    </xf>
    <xf numFmtId="0" fontId="1" fillId="0" borderId="67" xfId="0" applyFont="1" applyBorder="1" applyAlignment="1">
      <alignment horizontal="center" vertical="center"/>
    </xf>
    <xf numFmtId="0" fontId="1" fillId="0" borderId="78" xfId="0" applyFont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1" fillId="0" borderId="67" xfId="0" applyNumberFormat="1" applyFont="1" applyFill="1" applyBorder="1" applyAlignment="1">
      <alignment horizontal="center" vertical="center"/>
    </xf>
    <xf numFmtId="49" fontId="1" fillId="0" borderId="79" xfId="0" applyNumberFormat="1" applyFont="1" applyFill="1" applyBorder="1" applyAlignment="1">
      <alignment horizontal="center" vertical="center"/>
    </xf>
    <xf numFmtId="49" fontId="1" fillId="0" borderId="78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/>
    </xf>
    <xf numFmtId="49" fontId="1" fillId="0" borderId="73" xfId="0" applyNumberFormat="1" applyFont="1" applyFill="1" applyBorder="1" applyAlignment="1">
      <alignment horizontal="center"/>
    </xf>
    <xf numFmtId="49" fontId="1" fillId="0" borderId="27" xfId="0" applyNumberFormat="1" applyFont="1" applyFill="1" applyBorder="1" applyAlignment="1">
      <alignment horizontal="center"/>
    </xf>
    <xf numFmtId="49" fontId="1" fillId="0" borderId="38" xfId="0" applyNumberFormat="1" applyFont="1" applyFill="1" applyBorder="1" applyAlignment="1">
      <alignment horizontal="center"/>
    </xf>
    <xf numFmtId="49" fontId="1" fillId="0" borderId="0" xfId="0" applyNumberFormat="1" applyFont="1" applyFill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49" fontId="7" fillId="0" borderId="18" xfId="0" applyNumberFormat="1" applyFont="1" applyFill="1" applyBorder="1" applyAlignment="1">
      <alignment horizontal="center" vertical="center"/>
    </xf>
    <xf numFmtId="49" fontId="7" fillId="0" borderId="33" xfId="0" applyNumberFormat="1" applyFont="1" applyFill="1" applyBorder="1" applyAlignment="1">
      <alignment horizontal="center" vertical="center"/>
    </xf>
    <xf numFmtId="49" fontId="7" fillId="0" borderId="66" xfId="0" applyNumberFormat="1" applyFont="1" applyFill="1" applyBorder="1" applyAlignment="1">
      <alignment horizontal="center" vertical="center"/>
    </xf>
    <xf numFmtId="49" fontId="1" fillId="0" borderId="55" xfId="0" applyNumberFormat="1" applyFont="1" applyFill="1" applyBorder="1" applyAlignment="1">
      <alignment horizontal="center" vertical="center"/>
    </xf>
    <xf numFmtId="49" fontId="1" fillId="0" borderId="52" xfId="0" applyNumberFormat="1" applyFont="1" applyFill="1" applyBorder="1" applyAlignment="1">
      <alignment horizontal="center" vertical="center"/>
    </xf>
    <xf numFmtId="49" fontId="1" fillId="0" borderId="34" xfId="0" applyNumberFormat="1" applyFont="1" applyFill="1" applyBorder="1" applyAlignment="1">
      <alignment horizontal="center" vertical="center"/>
    </xf>
    <xf numFmtId="49" fontId="1" fillId="0" borderId="39" xfId="0" applyNumberFormat="1" applyFont="1" applyFill="1" applyBorder="1" applyAlignment="1">
      <alignment/>
    </xf>
    <xf numFmtId="49" fontId="1" fillId="0" borderId="18" xfId="0" applyNumberFormat="1" applyFont="1" applyFill="1" applyBorder="1" applyAlignment="1">
      <alignment/>
    </xf>
    <xf numFmtId="49" fontId="1" fillId="0" borderId="31" xfId="0" applyNumberFormat="1" applyFont="1" applyFill="1" applyBorder="1" applyAlignment="1">
      <alignment horizontal="center" vertical="center"/>
    </xf>
    <xf numFmtId="49" fontId="1" fillId="0" borderId="37" xfId="0" applyNumberFormat="1" applyFont="1" applyFill="1" applyBorder="1" applyAlignment="1">
      <alignment horizontal="center" vertical="center"/>
    </xf>
    <xf numFmtId="49" fontId="1" fillId="0" borderId="33" xfId="0" applyNumberFormat="1" applyFont="1" applyFill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1" fillId="0" borderId="76" xfId="0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49" fontId="1" fillId="0" borderId="76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9" fontId="1" fillId="0" borderId="73" xfId="0" applyNumberFormat="1" applyFont="1" applyBorder="1" applyAlignment="1">
      <alignment horizontal="center" vertical="center"/>
    </xf>
    <xf numFmtId="49" fontId="1" fillId="0" borderId="57" xfId="0" applyNumberFormat="1" applyFont="1" applyBorder="1" applyAlignment="1">
      <alignment horizontal="center" vertical="center"/>
    </xf>
    <xf numFmtId="49" fontId="1" fillId="0" borderId="63" xfId="0" applyNumberFormat="1" applyFont="1" applyBorder="1" applyAlignment="1">
      <alignment horizontal="center" vertical="center"/>
    </xf>
    <xf numFmtId="49" fontId="1" fillId="0" borderId="59" xfId="0" applyNumberFormat="1" applyFont="1" applyBorder="1" applyAlignment="1">
      <alignment horizontal="center" vertical="center"/>
    </xf>
    <xf numFmtId="49" fontId="1" fillId="0" borderId="80" xfId="0" applyNumberFormat="1" applyFont="1" applyBorder="1" applyAlignment="1">
      <alignment horizontal="center" vertical="center"/>
    </xf>
    <xf numFmtId="49" fontId="1" fillId="0" borderId="69" xfId="0" applyNumberFormat="1" applyFont="1" applyBorder="1" applyAlignment="1">
      <alignment horizontal="center" vertical="center"/>
    </xf>
    <xf numFmtId="49" fontId="1" fillId="0" borderId="60" xfId="0" applyNumberFormat="1" applyFont="1" applyBorder="1" applyAlignment="1">
      <alignment horizontal="center" vertical="center"/>
    </xf>
    <xf numFmtId="0" fontId="1" fillId="0" borderId="73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49" fontId="1" fillId="0" borderId="38" xfId="0" applyNumberFormat="1" applyFont="1" applyBorder="1" applyAlignment="1">
      <alignment horizontal="center" vertical="center"/>
    </xf>
    <xf numFmtId="49" fontId="2" fillId="0" borderId="81" xfId="0" applyNumberFormat="1" applyFont="1" applyBorder="1" applyAlignment="1">
      <alignment horizontal="center" vertical="center"/>
    </xf>
    <xf numFmtId="49" fontId="2" fillId="0" borderId="82" xfId="0" applyNumberFormat="1" applyFont="1" applyBorder="1" applyAlignment="1">
      <alignment horizontal="center" vertical="center"/>
    </xf>
    <xf numFmtId="49" fontId="2" fillId="0" borderId="83" xfId="0" applyNumberFormat="1" applyFont="1" applyBorder="1" applyAlignment="1">
      <alignment horizontal="center" vertical="center"/>
    </xf>
    <xf numFmtId="49" fontId="2" fillId="0" borderId="84" xfId="0" applyNumberFormat="1" applyFont="1" applyBorder="1" applyAlignment="1">
      <alignment horizontal="center" vertical="center"/>
    </xf>
    <xf numFmtId="49" fontId="1" fillId="0" borderId="67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0" fontId="1" fillId="0" borderId="61" xfId="0" applyFont="1" applyFill="1" applyBorder="1" applyAlignment="1">
      <alignment horizontal="center" vertical="center"/>
    </xf>
    <xf numFmtId="0" fontId="1" fillId="0" borderId="62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 2" xfId="52"/>
    <cellStyle name="Обычный 3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59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 "Лесозаводск"'!#REF!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 "Лесозаводск"'!#REF!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65711721"/>
        <c:axId val="54534578"/>
      </c:lineChart>
      <c:catAx>
        <c:axId val="6571172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4534578"/>
        <c:crosses val="autoZero"/>
        <c:auto val="0"/>
        <c:lblOffset val="100"/>
        <c:tickLblSkip val="1"/>
        <c:noMultiLvlLbl val="0"/>
      </c:catAx>
      <c:valAx>
        <c:axId val="54534578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5711721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Суточный график нагрузок п-ст "Лесозаводск" 220/35/10 (18 июня 2003г) по фидерам ОАО "Электросервис"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 "Лесозаводск"'!#REF!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 "Лесозаводск"'!#REF!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21049155"/>
        <c:axId val="55224668"/>
      </c:barChart>
      <c:catAx>
        <c:axId val="210491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время, час.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224668"/>
        <c:crosses val="autoZero"/>
        <c:auto val="0"/>
        <c:lblOffset val="100"/>
        <c:tickLblSkip val="1"/>
        <c:noMultiLvlLbl val="0"/>
      </c:catAx>
      <c:valAx>
        <c:axId val="552246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нагрузка, кВт.ч.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0491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62</xdr:col>
      <xdr:colOff>0</xdr:colOff>
      <xdr:row>0</xdr:row>
      <xdr:rowOff>0</xdr:rowOff>
    </xdr:from>
    <xdr:to>
      <xdr:col>67</xdr:col>
      <xdr:colOff>371475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47082075" y="0"/>
        <a:ext cx="3990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62</xdr:col>
      <xdr:colOff>0</xdr:colOff>
      <xdr:row>0</xdr:row>
      <xdr:rowOff>0</xdr:rowOff>
    </xdr:from>
    <xdr:to>
      <xdr:col>70</xdr:col>
      <xdr:colOff>390525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47082075" y="0"/>
        <a:ext cx="60960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</xdr:row>
      <xdr:rowOff>28575</xdr:rowOff>
    </xdr:from>
    <xdr:to>
      <xdr:col>1</xdr:col>
      <xdr:colOff>0</xdr:colOff>
      <xdr:row>7</xdr:row>
      <xdr:rowOff>180975</xdr:rowOff>
    </xdr:to>
    <xdr:sp>
      <xdr:nvSpPr>
        <xdr:cNvPr id="1" name="Line 26"/>
        <xdr:cNvSpPr>
          <a:spLocks/>
        </xdr:cNvSpPr>
      </xdr:nvSpPr>
      <xdr:spPr>
        <a:xfrm flipH="1">
          <a:off x="666750" y="16287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152400</xdr:rowOff>
    </xdr:to>
    <xdr:sp>
      <xdr:nvSpPr>
        <xdr:cNvPr id="2" name="Line 51"/>
        <xdr:cNvSpPr>
          <a:spLocks/>
        </xdr:cNvSpPr>
      </xdr:nvSpPr>
      <xdr:spPr>
        <a:xfrm flipH="1">
          <a:off x="666750" y="16002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28575</xdr:rowOff>
    </xdr:from>
    <xdr:to>
      <xdr:col>1</xdr:col>
      <xdr:colOff>0</xdr:colOff>
      <xdr:row>7</xdr:row>
      <xdr:rowOff>180975</xdr:rowOff>
    </xdr:to>
    <xdr:sp>
      <xdr:nvSpPr>
        <xdr:cNvPr id="3" name="Line 26"/>
        <xdr:cNvSpPr>
          <a:spLocks/>
        </xdr:cNvSpPr>
      </xdr:nvSpPr>
      <xdr:spPr>
        <a:xfrm flipH="1">
          <a:off x="666750" y="16287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152400</xdr:rowOff>
    </xdr:to>
    <xdr:sp>
      <xdr:nvSpPr>
        <xdr:cNvPr id="4" name="Line 51"/>
        <xdr:cNvSpPr>
          <a:spLocks/>
        </xdr:cNvSpPr>
      </xdr:nvSpPr>
      <xdr:spPr>
        <a:xfrm flipH="1">
          <a:off x="666750" y="16002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28575</xdr:rowOff>
    </xdr:from>
    <xdr:to>
      <xdr:col>1</xdr:col>
      <xdr:colOff>0</xdr:colOff>
      <xdr:row>7</xdr:row>
      <xdr:rowOff>180975</xdr:rowOff>
    </xdr:to>
    <xdr:sp>
      <xdr:nvSpPr>
        <xdr:cNvPr id="5" name="Line 26"/>
        <xdr:cNvSpPr>
          <a:spLocks/>
        </xdr:cNvSpPr>
      </xdr:nvSpPr>
      <xdr:spPr>
        <a:xfrm flipH="1">
          <a:off x="666750" y="16287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152400</xdr:rowOff>
    </xdr:to>
    <xdr:sp>
      <xdr:nvSpPr>
        <xdr:cNvPr id="6" name="Line 51"/>
        <xdr:cNvSpPr>
          <a:spLocks/>
        </xdr:cNvSpPr>
      </xdr:nvSpPr>
      <xdr:spPr>
        <a:xfrm flipH="1">
          <a:off x="666750" y="16002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28575</xdr:rowOff>
    </xdr:from>
    <xdr:to>
      <xdr:col>1</xdr:col>
      <xdr:colOff>0</xdr:colOff>
      <xdr:row>7</xdr:row>
      <xdr:rowOff>180975</xdr:rowOff>
    </xdr:to>
    <xdr:sp>
      <xdr:nvSpPr>
        <xdr:cNvPr id="7" name="Line 26"/>
        <xdr:cNvSpPr>
          <a:spLocks/>
        </xdr:cNvSpPr>
      </xdr:nvSpPr>
      <xdr:spPr>
        <a:xfrm flipH="1">
          <a:off x="666750" y="16287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152400</xdr:rowOff>
    </xdr:to>
    <xdr:sp>
      <xdr:nvSpPr>
        <xdr:cNvPr id="8" name="Line 51"/>
        <xdr:cNvSpPr>
          <a:spLocks/>
        </xdr:cNvSpPr>
      </xdr:nvSpPr>
      <xdr:spPr>
        <a:xfrm flipH="1">
          <a:off x="666750" y="16002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28575</xdr:rowOff>
    </xdr:from>
    <xdr:to>
      <xdr:col>1</xdr:col>
      <xdr:colOff>0</xdr:colOff>
      <xdr:row>7</xdr:row>
      <xdr:rowOff>180975</xdr:rowOff>
    </xdr:to>
    <xdr:sp>
      <xdr:nvSpPr>
        <xdr:cNvPr id="9" name="Line 26"/>
        <xdr:cNvSpPr>
          <a:spLocks/>
        </xdr:cNvSpPr>
      </xdr:nvSpPr>
      <xdr:spPr>
        <a:xfrm flipH="1">
          <a:off x="666750" y="16287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152400</xdr:rowOff>
    </xdr:to>
    <xdr:sp>
      <xdr:nvSpPr>
        <xdr:cNvPr id="10" name="Line 51"/>
        <xdr:cNvSpPr>
          <a:spLocks/>
        </xdr:cNvSpPr>
      </xdr:nvSpPr>
      <xdr:spPr>
        <a:xfrm flipH="1">
          <a:off x="666750" y="16002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28575</xdr:rowOff>
    </xdr:from>
    <xdr:to>
      <xdr:col>1</xdr:col>
      <xdr:colOff>0</xdr:colOff>
      <xdr:row>7</xdr:row>
      <xdr:rowOff>180975</xdr:rowOff>
    </xdr:to>
    <xdr:sp>
      <xdr:nvSpPr>
        <xdr:cNvPr id="11" name="Line 26"/>
        <xdr:cNvSpPr>
          <a:spLocks/>
        </xdr:cNvSpPr>
      </xdr:nvSpPr>
      <xdr:spPr>
        <a:xfrm flipH="1">
          <a:off x="666750" y="16287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152400</xdr:rowOff>
    </xdr:to>
    <xdr:sp>
      <xdr:nvSpPr>
        <xdr:cNvPr id="12" name="Line 51"/>
        <xdr:cNvSpPr>
          <a:spLocks/>
        </xdr:cNvSpPr>
      </xdr:nvSpPr>
      <xdr:spPr>
        <a:xfrm flipH="1">
          <a:off x="666750" y="16002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28575</xdr:rowOff>
    </xdr:from>
    <xdr:to>
      <xdr:col>1</xdr:col>
      <xdr:colOff>0</xdr:colOff>
      <xdr:row>7</xdr:row>
      <xdr:rowOff>180975</xdr:rowOff>
    </xdr:to>
    <xdr:sp>
      <xdr:nvSpPr>
        <xdr:cNvPr id="13" name="Line 26"/>
        <xdr:cNvSpPr>
          <a:spLocks/>
        </xdr:cNvSpPr>
      </xdr:nvSpPr>
      <xdr:spPr>
        <a:xfrm flipH="1">
          <a:off x="666750" y="16287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152400</xdr:rowOff>
    </xdr:to>
    <xdr:sp>
      <xdr:nvSpPr>
        <xdr:cNvPr id="14" name="Line 51"/>
        <xdr:cNvSpPr>
          <a:spLocks/>
        </xdr:cNvSpPr>
      </xdr:nvSpPr>
      <xdr:spPr>
        <a:xfrm flipH="1">
          <a:off x="666750" y="16002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28575</xdr:rowOff>
    </xdr:from>
    <xdr:to>
      <xdr:col>1</xdr:col>
      <xdr:colOff>0</xdr:colOff>
      <xdr:row>7</xdr:row>
      <xdr:rowOff>180975</xdr:rowOff>
    </xdr:to>
    <xdr:sp>
      <xdr:nvSpPr>
        <xdr:cNvPr id="15" name="Line 26"/>
        <xdr:cNvSpPr>
          <a:spLocks/>
        </xdr:cNvSpPr>
      </xdr:nvSpPr>
      <xdr:spPr>
        <a:xfrm flipH="1">
          <a:off x="666750" y="16287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152400</xdr:rowOff>
    </xdr:to>
    <xdr:sp>
      <xdr:nvSpPr>
        <xdr:cNvPr id="16" name="Line 51"/>
        <xdr:cNvSpPr>
          <a:spLocks/>
        </xdr:cNvSpPr>
      </xdr:nvSpPr>
      <xdr:spPr>
        <a:xfrm flipH="1">
          <a:off x="666750" y="16002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4"/>
  <sheetViews>
    <sheetView tabSelected="1" view="pageBreakPreview" zoomScale="85" zoomScaleSheetLayoutView="85" zoomScalePageLayoutView="0" workbookViewId="0" topLeftCell="A1">
      <selection activeCell="G9" sqref="G9"/>
    </sheetView>
  </sheetViews>
  <sheetFormatPr defaultColWidth="9.00390625" defaultRowHeight="12.75"/>
  <cols>
    <col min="1" max="1" width="8.25390625" style="6" customWidth="1"/>
    <col min="2" max="2" width="6.875" style="6" customWidth="1"/>
    <col min="3" max="3" width="9.25390625" style="6" customWidth="1"/>
    <col min="4" max="4" width="13.125" style="6" customWidth="1"/>
    <col min="5" max="5" width="12.00390625" style="6" customWidth="1"/>
    <col min="6" max="6" width="12.125" style="6" customWidth="1"/>
    <col min="7" max="7" width="12.625" style="6" customWidth="1"/>
    <col min="8" max="8" width="14.875" style="6" customWidth="1"/>
    <col min="9" max="9" width="11.00390625" style="6" customWidth="1"/>
    <col min="10" max="10" width="9.125" style="6" customWidth="1"/>
    <col min="11" max="11" width="8.25390625" style="6" customWidth="1"/>
    <col min="12" max="12" width="8.375" style="6" customWidth="1"/>
    <col min="13" max="13" width="7.375" style="6" customWidth="1"/>
    <col min="14" max="16384" width="9.125" style="6" customWidth="1"/>
  </cols>
  <sheetData>
    <row r="1" spans="1:13" s="200" customFormat="1" ht="15.75" customHeight="1">
      <c r="A1" s="290" t="s">
        <v>38</v>
      </c>
      <c r="B1" s="290"/>
      <c r="C1" s="290"/>
      <c r="D1" s="290"/>
      <c r="E1" s="290"/>
      <c r="F1" s="290"/>
      <c r="G1" s="290"/>
      <c r="H1" s="290"/>
      <c r="I1" s="199"/>
      <c r="J1" s="6"/>
      <c r="K1" s="199"/>
      <c r="L1" s="199"/>
      <c r="M1" s="199"/>
    </row>
    <row r="2" spans="1:13" s="200" customFormat="1" ht="15.75" customHeight="1">
      <c r="A2" s="289" t="s">
        <v>127</v>
      </c>
      <c r="B2" s="289"/>
      <c r="C2" s="289"/>
      <c r="D2" s="289"/>
      <c r="E2" s="289"/>
      <c r="F2" s="289"/>
      <c r="G2" s="289"/>
      <c r="H2" s="289"/>
      <c r="I2" s="199"/>
      <c r="J2" s="6"/>
      <c r="K2" s="199"/>
      <c r="L2" s="201"/>
      <c r="M2" s="199"/>
    </row>
    <row r="3" spans="1:13" s="200" customFormat="1" ht="15.75" customHeight="1">
      <c r="A3" s="199"/>
      <c r="B3" s="199"/>
      <c r="C3" s="199"/>
      <c r="D3" s="199"/>
      <c r="E3" s="199"/>
      <c r="F3" s="199"/>
      <c r="G3" s="199"/>
      <c r="H3" s="199"/>
      <c r="I3" s="199"/>
      <c r="J3" s="6"/>
      <c r="K3" s="199"/>
      <c r="L3" s="201"/>
      <c r="M3" s="199"/>
    </row>
    <row r="4" spans="1:13" s="200" customFormat="1" ht="15.75" customHeight="1" thickBot="1">
      <c r="A4" s="199"/>
      <c r="B4" s="199"/>
      <c r="C4" s="202" t="s">
        <v>68</v>
      </c>
      <c r="D4" s="199"/>
      <c r="E4" s="199"/>
      <c r="F4" s="203" t="s">
        <v>4</v>
      </c>
      <c r="G4" s="199"/>
      <c r="H4" s="199"/>
      <c r="I4" s="199"/>
      <c r="J4" s="6"/>
      <c r="K4" s="199"/>
      <c r="L4" s="199"/>
      <c r="M4" s="199"/>
    </row>
    <row r="5" spans="1:13" s="200" customFormat="1" ht="15.75" customHeight="1" thickBot="1">
      <c r="A5" s="201"/>
      <c r="B5" s="201"/>
      <c r="C5" s="294" t="s">
        <v>57</v>
      </c>
      <c r="D5" s="295"/>
      <c r="E5" s="295"/>
      <c r="F5" s="295"/>
      <c r="G5" s="296"/>
      <c r="H5" s="201"/>
      <c r="I5" s="201"/>
      <c r="J5" s="201"/>
      <c r="K5" s="201"/>
      <c r="L5" s="201"/>
      <c r="M5" s="201"/>
    </row>
    <row r="6" spans="1:13" s="200" customFormat="1" ht="15.75" customHeight="1" thickBot="1">
      <c r="A6" s="201"/>
      <c r="B6" s="201"/>
      <c r="C6" s="291" t="s">
        <v>35</v>
      </c>
      <c r="D6" s="217" t="s">
        <v>36</v>
      </c>
      <c r="E6" s="218"/>
      <c r="F6" s="217" t="s">
        <v>66</v>
      </c>
      <c r="G6" s="219"/>
      <c r="H6" s="299"/>
      <c r="I6" s="299"/>
      <c r="J6" s="201"/>
      <c r="K6" s="201"/>
      <c r="L6" s="201"/>
      <c r="M6" s="201"/>
    </row>
    <row r="7" spans="1:13" s="200" customFormat="1" ht="15.75" customHeight="1" thickBot="1">
      <c r="A7" s="201"/>
      <c r="B7" s="201"/>
      <c r="C7" s="292"/>
      <c r="D7" s="217" t="s">
        <v>32</v>
      </c>
      <c r="E7" s="218"/>
      <c r="F7" s="217" t="s">
        <v>67</v>
      </c>
      <c r="G7" s="219"/>
      <c r="H7" s="201"/>
      <c r="I7" s="201"/>
      <c r="J7" s="201"/>
      <c r="K7" s="201"/>
      <c r="L7" s="201"/>
      <c r="M7" s="201"/>
    </row>
    <row r="8" spans="1:13" s="200" customFormat="1" ht="15.75" customHeight="1">
      <c r="A8" s="201"/>
      <c r="B8" s="201"/>
      <c r="C8" s="292"/>
      <c r="D8" s="46" t="s">
        <v>41</v>
      </c>
      <c r="E8" s="47"/>
      <c r="F8" s="61" t="s">
        <v>42</v>
      </c>
      <c r="G8" s="62"/>
      <c r="H8" s="299"/>
      <c r="I8" s="299"/>
      <c r="J8" s="201"/>
      <c r="K8" s="201"/>
      <c r="L8" s="204"/>
      <c r="M8" s="201"/>
    </row>
    <row r="9" spans="1:13" s="200" customFormat="1" ht="15.75" customHeight="1" thickBot="1">
      <c r="A9" s="201"/>
      <c r="B9" s="201"/>
      <c r="C9" s="292"/>
      <c r="D9" s="116" t="s">
        <v>40</v>
      </c>
      <c r="E9" s="220"/>
      <c r="F9" s="116"/>
      <c r="G9" s="220"/>
      <c r="H9" s="299"/>
      <c r="I9" s="299"/>
      <c r="J9" s="201"/>
      <c r="K9" s="201"/>
      <c r="L9" s="201"/>
      <c r="M9" s="201"/>
    </row>
    <row r="10" spans="1:13" s="200" customFormat="1" ht="15.75" customHeight="1">
      <c r="A10" s="201"/>
      <c r="B10" s="201"/>
      <c r="C10" s="292"/>
      <c r="D10" s="297" t="s">
        <v>128</v>
      </c>
      <c r="E10" s="298"/>
      <c r="F10" s="151" t="s">
        <v>30</v>
      </c>
      <c r="G10" s="47" t="s">
        <v>31</v>
      </c>
      <c r="H10" s="201"/>
      <c r="I10" s="201"/>
      <c r="J10" s="201"/>
      <c r="K10" s="201"/>
      <c r="L10" s="201"/>
      <c r="M10" s="201"/>
    </row>
    <row r="11" spans="1:13" s="200" customFormat="1" ht="15.75" customHeight="1" thickBot="1">
      <c r="A11" s="201"/>
      <c r="B11" s="201"/>
      <c r="C11" s="293"/>
      <c r="D11" s="56" t="s">
        <v>30</v>
      </c>
      <c r="E11" s="221" t="s">
        <v>31</v>
      </c>
      <c r="F11" s="152" t="s">
        <v>69</v>
      </c>
      <c r="G11" s="220" t="s">
        <v>70</v>
      </c>
      <c r="H11" s="201"/>
      <c r="I11" s="201"/>
      <c r="J11" s="201"/>
      <c r="K11" s="201"/>
      <c r="L11" s="201"/>
      <c r="M11" s="201"/>
    </row>
    <row r="12" spans="1:13" s="200" customFormat="1" ht="15.75" customHeight="1">
      <c r="A12" s="205"/>
      <c r="B12" s="205"/>
      <c r="C12" s="4" t="s">
        <v>5</v>
      </c>
      <c r="D12" s="241">
        <v>4001.98</v>
      </c>
      <c r="E12" s="242">
        <v>141.47</v>
      </c>
      <c r="F12" s="198"/>
      <c r="G12" s="13"/>
      <c r="H12" s="206"/>
      <c r="I12" s="201"/>
      <c r="J12" s="206"/>
      <c r="K12" s="206"/>
      <c r="L12" s="206"/>
      <c r="M12" s="206"/>
    </row>
    <row r="13" spans="1:13" s="200" customFormat="1" ht="15.75" customHeight="1">
      <c r="A13" s="205"/>
      <c r="B13" s="205"/>
      <c r="C13" s="1" t="s">
        <v>6</v>
      </c>
      <c r="D13" s="243">
        <v>4001.98</v>
      </c>
      <c r="E13" s="244">
        <v>141.47</v>
      </c>
      <c r="F13" s="207">
        <f>(D13-D12)*$F$7</f>
        <v>0</v>
      </c>
      <c r="G13" s="207">
        <f>(E13-E12)*$F$7</f>
        <v>0</v>
      </c>
      <c r="H13" s="208"/>
      <c r="I13" s="206"/>
      <c r="J13" s="209"/>
      <c r="K13" s="210"/>
      <c r="L13" s="206"/>
      <c r="M13" s="206"/>
    </row>
    <row r="14" spans="1:13" s="200" customFormat="1" ht="15.75" customHeight="1">
      <c r="A14" s="205"/>
      <c r="B14" s="205"/>
      <c r="C14" s="1" t="s">
        <v>7</v>
      </c>
      <c r="D14" s="243">
        <v>4001.98</v>
      </c>
      <c r="E14" s="244">
        <v>141.47</v>
      </c>
      <c r="F14" s="207">
        <f>(D14-D13)*$F$7</f>
        <v>0</v>
      </c>
      <c r="G14" s="207">
        <f aca="true" t="shared" si="0" ref="G14:G22">(E14-E13)*$F$7</f>
        <v>0</v>
      </c>
      <c r="H14" s="208"/>
      <c r="I14" s="211"/>
      <c r="J14" s="209"/>
      <c r="K14" s="210"/>
      <c r="L14" s="206"/>
      <c r="M14" s="206"/>
    </row>
    <row r="15" spans="1:13" s="200" customFormat="1" ht="15.75" customHeight="1">
      <c r="A15" s="205"/>
      <c r="B15" s="205"/>
      <c r="C15" s="1" t="s">
        <v>8</v>
      </c>
      <c r="D15" s="243">
        <v>4001.98</v>
      </c>
      <c r="E15" s="244">
        <v>141.47</v>
      </c>
      <c r="F15" s="207">
        <f>(D15-D14)*$F$7</f>
        <v>0</v>
      </c>
      <c r="G15" s="207">
        <f>(E15-E14)*$F$7</f>
        <v>0</v>
      </c>
      <c r="H15" s="208"/>
      <c r="I15" s="211"/>
      <c r="J15" s="209"/>
      <c r="K15" s="210"/>
      <c r="L15" s="206"/>
      <c r="M15" s="206"/>
    </row>
    <row r="16" spans="1:13" s="200" customFormat="1" ht="15.75" customHeight="1" thickBot="1">
      <c r="A16" s="205"/>
      <c r="B16" s="205"/>
      <c r="C16" s="2" t="s">
        <v>62</v>
      </c>
      <c r="D16" s="245">
        <v>4001.98</v>
      </c>
      <c r="E16" s="246">
        <v>141.47</v>
      </c>
      <c r="F16" s="14"/>
      <c r="G16" s="14"/>
      <c r="H16" s="208"/>
      <c r="I16" s="211"/>
      <c r="J16" s="209"/>
      <c r="K16" s="210"/>
      <c r="L16" s="206"/>
      <c r="M16" s="206"/>
    </row>
    <row r="17" spans="1:13" s="200" customFormat="1" ht="15.75" customHeight="1" thickBot="1">
      <c r="A17" s="205"/>
      <c r="B17" s="205"/>
      <c r="C17" s="3" t="s">
        <v>9</v>
      </c>
      <c r="D17" s="247">
        <v>4001.98</v>
      </c>
      <c r="E17" s="248">
        <v>141.47</v>
      </c>
      <c r="F17" s="212">
        <f>(D17-D15)*$F$7</f>
        <v>0</v>
      </c>
      <c r="G17" s="212">
        <f>(E17-E15)*$F$7</f>
        <v>0</v>
      </c>
      <c r="H17" s="208"/>
      <c r="I17" s="211"/>
      <c r="J17" s="209"/>
      <c r="K17" s="210"/>
      <c r="L17" s="206"/>
      <c r="M17" s="206"/>
    </row>
    <row r="18" spans="1:13" s="200" customFormat="1" ht="15.75" customHeight="1">
      <c r="A18" s="205"/>
      <c r="B18" s="205"/>
      <c r="C18" s="4" t="s">
        <v>63</v>
      </c>
      <c r="D18" s="249">
        <v>4001.98</v>
      </c>
      <c r="E18" s="250">
        <v>141.47</v>
      </c>
      <c r="F18" s="13"/>
      <c r="G18" s="13"/>
      <c r="H18" s="208"/>
      <c r="I18" s="211"/>
      <c r="J18" s="209"/>
      <c r="K18" s="210"/>
      <c r="L18" s="206"/>
      <c r="M18" s="206"/>
    </row>
    <row r="19" spans="1:13" s="200" customFormat="1" ht="15.75" customHeight="1">
      <c r="A19" s="205"/>
      <c r="B19" s="205"/>
      <c r="C19" s="1" t="s">
        <v>10</v>
      </c>
      <c r="D19" s="243">
        <v>4001.98</v>
      </c>
      <c r="E19" s="244">
        <v>141.47</v>
      </c>
      <c r="F19" s="207">
        <f>(D19-D17)*$F$7</f>
        <v>0</v>
      </c>
      <c r="G19" s="207">
        <f>(E19-E17)*$F$7</f>
        <v>0</v>
      </c>
      <c r="H19" s="208"/>
      <c r="I19" s="211"/>
      <c r="J19" s="209"/>
      <c r="K19" s="210"/>
      <c r="L19" s="206"/>
      <c r="M19" s="206"/>
    </row>
    <row r="20" spans="1:13" s="200" customFormat="1" ht="15.75" customHeight="1">
      <c r="A20" s="205"/>
      <c r="B20" s="205"/>
      <c r="C20" s="1" t="s">
        <v>11</v>
      </c>
      <c r="D20" s="243">
        <v>4001.98</v>
      </c>
      <c r="E20" s="244">
        <v>141.47</v>
      </c>
      <c r="F20" s="207">
        <f>(D20-D19)*$F$7</f>
        <v>0</v>
      </c>
      <c r="G20" s="207">
        <f t="shared" si="0"/>
        <v>0</v>
      </c>
      <c r="H20" s="208"/>
      <c r="I20" s="211"/>
      <c r="J20" s="209"/>
      <c r="K20" s="210"/>
      <c r="L20" s="206"/>
      <c r="M20" s="206"/>
    </row>
    <row r="21" spans="1:13" s="200" customFormat="1" ht="15.75" customHeight="1">
      <c r="A21" s="205"/>
      <c r="B21" s="205"/>
      <c r="C21" s="1" t="s">
        <v>12</v>
      </c>
      <c r="D21" s="243">
        <v>4001.98</v>
      </c>
      <c r="E21" s="244">
        <v>141.47</v>
      </c>
      <c r="F21" s="207">
        <f>(D21-D20)*$F$7</f>
        <v>0</v>
      </c>
      <c r="G21" s="207">
        <f t="shared" si="0"/>
        <v>0</v>
      </c>
      <c r="H21" s="208"/>
      <c r="I21" s="211"/>
      <c r="J21" s="209"/>
      <c r="K21" s="210"/>
      <c r="L21" s="206"/>
      <c r="M21" s="206"/>
    </row>
    <row r="22" spans="1:13" s="200" customFormat="1" ht="15.75" customHeight="1">
      <c r="A22" s="205"/>
      <c r="B22" s="205"/>
      <c r="C22" s="1" t="s">
        <v>13</v>
      </c>
      <c r="D22" s="243">
        <v>4001.98</v>
      </c>
      <c r="E22" s="244">
        <v>141.47</v>
      </c>
      <c r="F22" s="207">
        <f>(D22-D21)*$F$7</f>
        <v>0</v>
      </c>
      <c r="G22" s="207">
        <f t="shared" si="0"/>
        <v>0</v>
      </c>
      <c r="H22" s="208"/>
      <c r="I22" s="211"/>
      <c r="J22" s="209"/>
      <c r="K22" s="210"/>
      <c r="L22" s="206"/>
      <c r="M22" s="206"/>
    </row>
    <row r="23" spans="1:13" s="200" customFormat="1" ht="15.75" customHeight="1">
      <c r="A23" s="205"/>
      <c r="B23" s="205"/>
      <c r="C23" s="1" t="s">
        <v>14</v>
      </c>
      <c r="D23" s="243">
        <v>4001.98</v>
      </c>
      <c r="E23" s="244">
        <v>141.47</v>
      </c>
      <c r="F23" s="207">
        <f>(D23-D22)*$F$7</f>
        <v>0</v>
      </c>
      <c r="G23" s="207">
        <f>(E23-E22)*$F$7</f>
        <v>0</v>
      </c>
      <c r="H23" s="208"/>
      <c r="I23" s="211"/>
      <c r="J23" s="209"/>
      <c r="K23" s="210"/>
      <c r="L23" s="206"/>
      <c r="M23" s="206"/>
    </row>
    <row r="24" spans="1:13" s="200" customFormat="1" ht="15.75" customHeight="1">
      <c r="A24" s="205"/>
      <c r="B24" s="205"/>
      <c r="C24" s="1" t="s">
        <v>15</v>
      </c>
      <c r="D24" s="243">
        <v>4001.98</v>
      </c>
      <c r="E24" s="244">
        <v>141.47</v>
      </c>
      <c r="F24" s="207">
        <f>(D24-D23)*$F$7</f>
        <v>0</v>
      </c>
      <c r="G24" s="207">
        <f>(E24-E23)*$F$7</f>
        <v>0</v>
      </c>
      <c r="H24" s="208"/>
      <c r="I24" s="211"/>
      <c r="J24" s="209"/>
      <c r="K24" s="210"/>
      <c r="L24" s="206"/>
      <c r="M24" s="206"/>
    </row>
    <row r="25" spans="1:13" s="200" customFormat="1" ht="15.75" customHeight="1" thickBot="1">
      <c r="A25" s="205"/>
      <c r="B25" s="205"/>
      <c r="C25" s="2" t="s">
        <v>64</v>
      </c>
      <c r="D25" s="245">
        <v>4001.98</v>
      </c>
      <c r="E25" s="246">
        <v>141.47</v>
      </c>
      <c r="F25" s="14"/>
      <c r="G25" s="14"/>
      <c r="H25" s="208"/>
      <c r="I25" s="211"/>
      <c r="J25" s="209"/>
      <c r="K25" s="210"/>
      <c r="L25" s="206"/>
      <c r="M25" s="206"/>
    </row>
    <row r="26" spans="1:13" s="200" customFormat="1" ht="15.75" customHeight="1" thickBot="1">
      <c r="A26" s="205"/>
      <c r="B26" s="205"/>
      <c r="C26" s="3" t="s">
        <v>16</v>
      </c>
      <c r="D26" s="247">
        <v>4001.98</v>
      </c>
      <c r="E26" s="248">
        <v>141.47</v>
      </c>
      <c r="F26" s="212">
        <f>(D26-D24)*$F$7</f>
        <v>0</v>
      </c>
      <c r="G26" s="212">
        <f>(E26-E24)*$F$7</f>
        <v>0</v>
      </c>
      <c r="H26" s="208"/>
      <c r="I26" s="211"/>
      <c r="J26" s="209"/>
      <c r="K26" s="210"/>
      <c r="L26" s="206"/>
      <c r="M26" s="206"/>
    </row>
    <row r="27" spans="1:13" s="200" customFormat="1" ht="15.75" customHeight="1">
      <c r="A27" s="205"/>
      <c r="B27" s="205"/>
      <c r="C27" s="4" t="s">
        <v>103</v>
      </c>
      <c r="D27" s="249">
        <v>4001.98</v>
      </c>
      <c r="E27" s="250">
        <v>141.47</v>
      </c>
      <c r="F27" s="13"/>
      <c r="G27" s="13"/>
      <c r="H27" s="208"/>
      <c r="I27" s="211"/>
      <c r="J27" s="209"/>
      <c r="K27" s="210"/>
      <c r="L27" s="206"/>
      <c r="M27" s="206"/>
    </row>
    <row r="28" spans="1:13" s="200" customFormat="1" ht="15.75" customHeight="1">
      <c r="A28" s="205"/>
      <c r="B28" s="205"/>
      <c r="C28" s="1" t="s">
        <v>17</v>
      </c>
      <c r="D28" s="243">
        <v>4001.98</v>
      </c>
      <c r="E28" s="244">
        <v>141.47</v>
      </c>
      <c r="F28" s="207">
        <f>(D28-D26)*$F$7</f>
        <v>0</v>
      </c>
      <c r="G28" s="207">
        <f>(E28-E26)*$F$7</f>
        <v>0</v>
      </c>
      <c r="H28" s="208"/>
      <c r="I28" s="211"/>
      <c r="J28" s="209"/>
      <c r="K28" s="210"/>
      <c r="L28" s="206"/>
      <c r="M28" s="206"/>
    </row>
    <row r="29" spans="1:13" s="200" customFormat="1" ht="15.75" customHeight="1">
      <c r="A29" s="205"/>
      <c r="B29" s="205"/>
      <c r="C29" s="1" t="s">
        <v>18</v>
      </c>
      <c r="D29" s="243">
        <v>4001.98</v>
      </c>
      <c r="E29" s="244">
        <v>141.47</v>
      </c>
      <c r="F29" s="207">
        <f aca="true" t="shared" si="1" ref="F29:G32">(D29-D28)*$F$7</f>
        <v>0</v>
      </c>
      <c r="G29" s="207">
        <f t="shared" si="1"/>
        <v>0</v>
      </c>
      <c r="H29" s="208"/>
      <c r="I29" s="211"/>
      <c r="J29" s="209"/>
      <c r="K29" s="210"/>
      <c r="L29" s="206"/>
      <c r="M29" s="206"/>
    </row>
    <row r="30" spans="1:13" s="200" customFormat="1" ht="15.75" customHeight="1">
      <c r="A30" s="205"/>
      <c r="B30" s="205"/>
      <c r="C30" s="1" t="s">
        <v>19</v>
      </c>
      <c r="D30" s="243">
        <v>4001.98</v>
      </c>
      <c r="E30" s="244">
        <v>141.47</v>
      </c>
      <c r="F30" s="207">
        <f t="shared" si="1"/>
        <v>0</v>
      </c>
      <c r="G30" s="207">
        <f t="shared" si="1"/>
        <v>0</v>
      </c>
      <c r="H30" s="208"/>
      <c r="I30" s="211"/>
      <c r="J30" s="209"/>
      <c r="K30" s="210"/>
      <c r="L30" s="206"/>
      <c r="M30" s="206"/>
    </row>
    <row r="31" spans="1:13" s="200" customFormat="1" ht="15.75" customHeight="1">
      <c r="A31" s="205"/>
      <c r="B31" s="205"/>
      <c r="C31" s="1" t="s">
        <v>20</v>
      </c>
      <c r="D31" s="243">
        <v>4001.98</v>
      </c>
      <c r="E31" s="244">
        <v>141.47</v>
      </c>
      <c r="F31" s="207">
        <f t="shared" si="1"/>
        <v>0</v>
      </c>
      <c r="G31" s="207">
        <f t="shared" si="1"/>
        <v>0</v>
      </c>
      <c r="H31" s="208"/>
      <c r="I31" s="211"/>
      <c r="J31" s="209"/>
      <c r="K31" s="210"/>
      <c r="L31" s="206"/>
      <c r="M31" s="206"/>
    </row>
    <row r="32" spans="1:13" s="200" customFormat="1" ht="15.75" customHeight="1">
      <c r="A32" s="205"/>
      <c r="B32" s="205"/>
      <c r="C32" s="1" t="s">
        <v>21</v>
      </c>
      <c r="D32" s="243">
        <v>4001.98</v>
      </c>
      <c r="E32" s="244">
        <v>141.47</v>
      </c>
      <c r="F32" s="207">
        <f t="shared" si="1"/>
        <v>0</v>
      </c>
      <c r="G32" s="207">
        <f t="shared" si="1"/>
        <v>0</v>
      </c>
      <c r="H32" s="208"/>
      <c r="I32" s="211"/>
      <c r="J32" s="209"/>
      <c r="K32" s="210"/>
      <c r="L32" s="201"/>
      <c r="M32" s="201"/>
    </row>
    <row r="33" spans="1:13" s="200" customFormat="1" ht="15.75" customHeight="1" thickBot="1">
      <c r="A33" s="205"/>
      <c r="B33" s="205"/>
      <c r="C33" s="2" t="s">
        <v>104</v>
      </c>
      <c r="D33" s="245">
        <v>4001.98</v>
      </c>
      <c r="E33" s="246">
        <v>141.47</v>
      </c>
      <c r="F33" s="14"/>
      <c r="G33" s="14"/>
      <c r="H33" s="208"/>
      <c r="I33" s="211"/>
      <c r="J33" s="209"/>
      <c r="K33" s="210"/>
      <c r="L33" s="201"/>
      <c r="M33" s="201"/>
    </row>
    <row r="34" spans="1:13" s="200" customFormat="1" ht="15.75" customHeight="1" thickBot="1">
      <c r="A34" s="205"/>
      <c r="B34" s="205"/>
      <c r="C34" s="3" t="s">
        <v>22</v>
      </c>
      <c r="D34" s="247">
        <v>4001.98</v>
      </c>
      <c r="E34" s="248">
        <v>141.47</v>
      </c>
      <c r="F34" s="212">
        <f>(D34-D32)*$F$7</f>
        <v>0</v>
      </c>
      <c r="G34" s="212">
        <f>(E34-E32)*$F$7</f>
        <v>0</v>
      </c>
      <c r="H34" s="208"/>
      <c r="I34" s="211"/>
      <c r="J34" s="209"/>
      <c r="K34" s="210"/>
      <c r="L34" s="213"/>
      <c r="M34" s="213"/>
    </row>
    <row r="35" spans="1:15" s="200" customFormat="1" ht="15.75" customHeight="1">
      <c r="A35" s="205"/>
      <c r="B35" s="205"/>
      <c r="C35" s="4" t="s">
        <v>105</v>
      </c>
      <c r="D35" s="249">
        <v>4001.98</v>
      </c>
      <c r="E35" s="250">
        <v>141.47</v>
      </c>
      <c r="F35" s="13"/>
      <c r="G35" s="13"/>
      <c r="H35" s="208"/>
      <c r="I35" s="211"/>
      <c r="J35" s="209"/>
      <c r="K35" s="210"/>
      <c r="L35" s="213"/>
      <c r="M35" s="213"/>
      <c r="O35" s="205"/>
    </row>
    <row r="36" spans="1:15" s="200" customFormat="1" ht="15.75" customHeight="1">
      <c r="A36" s="205"/>
      <c r="B36" s="205"/>
      <c r="C36" s="1" t="s">
        <v>23</v>
      </c>
      <c r="D36" s="243">
        <v>4001.98</v>
      </c>
      <c r="E36" s="244">
        <v>141.47</v>
      </c>
      <c r="F36" s="207">
        <f>(D36-D34)*$F$7</f>
        <v>0</v>
      </c>
      <c r="G36" s="207">
        <f>(E36-E34)*$F$7</f>
        <v>0</v>
      </c>
      <c r="H36" s="208"/>
      <c r="I36" s="211"/>
      <c r="J36" s="209"/>
      <c r="K36" s="210"/>
      <c r="L36" s="213"/>
      <c r="M36" s="213"/>
      <c r="O36" s="205"/>
    </row>
    <row r="37" spans="1:13" s="200" customFormat="1" ht="15.75" customHeight="1">
      <c r="A37" s="205"/>
      <c r="B37" s="205"/>
      <c r="C37" s="1" t="s">
        <v>24</v>
      </c>
      <c r="D37" s="243">
        <v>4001.98</v>
      </c>
      <c r="E37" s="244">
        <v>141.47</v>
      </c>
      <c r="F37" s="207">
        <f aca="true" t="shared" si="2" ref="F37:G39">(D37-D36)*$F$7</f>
        <v>0</v>
      </c>
      <c r="G37" s="207">
        <f t="shared" si="2"/>
        <v>0</v>
      </c>
      <c r="H37" s="208"/>
      <c r="I37" s="211"/>
      <c r="J37" s="209"/>
      <c r="K37" s="210"/>
      <c r="L37" s="213"/>
      <c r="M37" s="213"/>
    </row>
    <row r="38" spans="1:13" s="200" customFormat="1" ht="15.75" customHeight="1">
      <c r="A38" s="205"/>
      <c r="B38" s="205"/>
      <c r="C38" s="1" t="s">
        <v>25</v>
      </c>
      <c r="D38" s="243">
        <v>4001.98</v>
      </c>
      <c r="E38" s="244">
        <v>141.47</v>
      </c>
      <c r="F38" s="207">
        <f t="shared" si="2"/>
        <v>0</v>
      </c>
      <c r="G38" s="207">
        <f t="shared" si="2"/>
        <v>0</v>
      </c>
      <c r="H38" s="208"/>
      <c r="I38" s="211"/>
      <c r="J38" s="209"/>
      <c r="K38" s="210"/>
      <c r="L38" s="213"/>
      <c r="M38" s="213"/>
    </row>
    <row r="39" spans="1:13" s="200" customFormat="1" ht="15.75" customHeight="1">
      <c r="A39" s="205"/>
      <c r="B39" s="205"/>
      <c r="C39" s="1" t="s">
        <v>26</v>
      </c>
      <c r="D39" s="243">
        <v>4001.98</v>
      </c>
      <c r="E39" s="244">
        <v>141.47</v>
      </c>
      <c r="F39" s="207">
        <f t="shared" si="2"/>
        <v>0</v>
      </c>
      <c r="G39" s="207">
        <f t="shared" si="2"/>
        <v>0</v>
      </c>
      <c r="H39" s="208"/>
      <c r="I39" s="211"/>
      <c r="J39" s="209"/>
      <c r="K39" s="210"/>
      <c r="L39" s="213"/>
      <c r="M39" s="213"/>
    </row>
    <row r="40" spans="1:13" s="200" customFormat="1" ht="15.75" customHeight="1" thickBot="1">
      <c r="A40" s="205"/>
      <c r="B40" s="205"/>
      <c r="C40" s="2" t="s">
        <v>93</v>
      </c>
      <c r="D40" s="245">
        <v>4001.98</v>
      </c>
      <c r="E40" s="246">
        <v>141.47</v>
      </c>
      <c r="F40" s="14"/>
      <c r="G40" s="14"/>
      <c r="H40" s="208"/>
      <c r="I40" s="211"/>
      <c r="J40" s="209"/>
      <c r="K40" s="210"/>
      <c r="L40" s="213"/>
      <c r="M40" s="213"/>
    </row>
    <row r="41" spans="1:13" s="200" customFormat="1" ht="15.75" customHeight="1" thickBot="1">
      <c r="A41" s="205"/>
      <c r="B41" s="205"/>
      <c r="C41" s="3" t="s">
        <v>27</v>
      </c>
      <c r="D41" s="247">
        <v>4001.98</v>
      </c>
      <c r="E41" s="248">
        <v>141.47</v>
      </c>
      <c r="F41" s="212">
        <f>(D41-D39)*$F$7</f>
        <v>0</v>
      </c>
      <c r="G41" s="212">
        <f>(E41-E39)*$F$7</f>
        <v>0</v>
      </c>
      <c r="H41" s="208"/>
      <c r="I41" s="211"/>
      <c r="J41" s="209"/>
      <c r="K41" s="210"/>
      <c r="L41" s="213"/>
      <c r="M41" s="213"/>
    </row>
    <row r="42" spans="1:13" s="200" customFormat="1" ht="15.75" customHeight="1">
      <c r="A42" s="205"/>
      <c r="B42" s="205"/>
      <c r="C42" s="4" t="s">
        <v>94</v>
      </c>
      <c r="D42" s="249">
        <v>4001.98</v>
      </c>
      <c r="E42" s="250">
        <v>141.47</v>
      </c>
      <c r="F42" s="13"/>
      <c r="G42" s="13"/>
      <c r="H42" s="208"/>
      <c r="I42" s="211"/>
      <c r="J42" s="209"/>
      <c r="K42" s="210"/>
      <c r="L42" s="213"/>
      <c r="M42" s="213"/>
    </row>
    <row r="43" spans="1:13" s="200" customFormat="1" ht="15.75" customHeight="1">
      <c r="A43" s="199"/>
      <c r="B43" s="199"/>
      <c r="C43" s="1" t="s">
        <v>28</v>
      </c>
      <c r="D43" s="243">
        <v>4001.98</v>
      </c>
      <c r="E43" s="244">
        <v>141.47</v>
      </c>
      <c r="F43" s="207">
        <f>(D43-D41)*$F$7</f>
        <v>0</v>
      </c>
      <c r="G43" s="207">
        <f>(E43-E41)*$F$7</f>
        <v>0</v>
      </c>
      <c r="H43" s="199"/>
      <c r="I43" s="211"/>
      <c r="J43" s="199"/>
      <c r="K43" s="199"/>
      <c r="L43" s="6"/>
      <c r="M43" s="6"/>
    </row>
    <row r="44" spans="1:13" s="200" customFormat="1" ht="15.75" customHeight="1" thickBot="1">
      <c r="A44" s="199"/>
      <c r="B44" s="199"/>
      <c r="C44" s="5" t="s">
        <v>29</v>
      </c>
      <c r="D44" s="251">
        <v>4001.98</v>
      </c>
      <c r="E44" s="252">
        <v>141.47</v>
      </c>
      <c r="F44" s="214">
        <f>(D44-D43)*$F$7</f>
        <v>0</v>
      </c>
      <c r="G44" s="214">
        <f>(E44-E43)*$F$7</f>
        <v>0</v>
      </c>
      <c r="H44" s="199"/>
      <c r="I44" s="199"/>
      <c r="J44" s="199"/>
      <c r="K44" s="199"/>
      <c r="L44" s="6"/>
      <c r="M44" s="6"/>
    </row>
    <row r="45" spans="1:13" s="200" customFormat="1" ht="15.75" customHeight="1" thickBot="1">
      <c r="A45" s="6"/>
      <c r="B45" s="6"/>
      <c r="C45" s="6"/>
      <c r="D45" s="10"/>
      <c r="E45" s="10" t="s">
        <v>106</v>
      </c>
      <c r="F45" s="253">
        <f>SUM(F13:F44)</f>
        <v>0</v>
      </c>
      <c r="G45" s="253">
        <f>SUM(G13:G44)</f>
        <v>0</v>
      </c>
      <c r="H45" s="10"/>
      <c r="I45" s="199"/>
      <c r="J45" s="6"/>
      <c r="K45" s="6"/>
      <c r="L45" s="6"/>
      <c r="M45" s="6"/>
    </row>
    <row r="46" spans="1:13" s="200" customFormat="1" ht="15.75" customHeight="1">
      <c r="A46" s="6"/>
      <c r="B46" s="6"/>
      <c r="C46" s="6"/>
      <c r="D46" s="6"/>
      <c r="E46" s="7"/>
      <c r="F46" s="216" t="s">
        <v>107</v>
      </c>
      <c r="G46" s="216" t="s">
        <v>108</v>
      </c>
      <c r="H46" s="6"/>
      <c r="I46" s="6"/>
      <c r="J46" s="6"/>
      <c r="K46" s="6"/>
      <c r="L46" s="6"/>
      <c r="M46" s="6"/>
    </row>
    <row r="47" spans="1:13" s="200" customFormat="1" ht="15.75" customHeight="1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</row>
    <row r="48" spans="1:13" s="200" customFormat="1" ht="15.75" customHeight="1">
      <c r="A48" s="6"/>
      <c r="B48" s="6"/>
      <c r="C48" s="6"/>
      <c r="D48" s="215"/>
      <c r="E48" s="215"/>
      <c r="F48" s="215"/>
      <c r="G48" s="215"/>
      <c r="H48" s="215"/>
      <c r="I48" s="6"/>
      <c r="J48" s="6"/>
      <c r="K48" s="6"/>
      <c r="L48" s="6"/>
      <c r="M48" s="6"/>
    </row>
    <row r="49" spans="4:8" ht="15">
      <c r="D49" s="215"/>
      <c r="E49" s="216" t="s">
        <v>65</v>
      </c>
      <c r="F49" s="216"/>
      <c r="G49" s="216"/>
      <c r="H49" s="216" t="s">
        <v>98</v>
      </c>
    </row>
    <row r="51" spans="4:5" ht="15">
      <c r="D51" s="222"/>
      <c r="E51" s="222"/>
    </row>
    <row r="52" ht="15">
      <c r="E52" s="199"/>
    </row>
    <row r="53" ht="15">
      <c r="E53" s="199"/>
    </row>
    <row r="54" ht="15">
      <c r="E54" s="199"/>
    </row>
  </sheetData>
  <sheetProtection/>
  <mergeCells count="8">
    <mergeCell ref="A2:H2"/>
    <mergeCell ref="A1:H1"/>
    <mergeCell ref="C6:C11"/>
    <mergeCell ref="C5:G5"/>
    <mergeCell ref="D10:E10"/>
    <mergeCell ref="H6:I6"/>
    <mergeCell ref="H8:I8"/>
    <mergeCell ref="H9:I9"/>
  </mergeCells>
  <conditionalFormatting sqref="D45 F45:H45">
    <cfRule type="cellIs" priority="2" dxfId="0" operator="lessThan">
      <formula>0</formula>
    </cfRule>
  </conditionalFormatting>
  <conditionalFormatting sqref="E45">
    <cfRule type="cellIs" priority="1" dxfId="0" operator="lessThan">
      <formula>0</formula>
    </cfRule>
  </conditionalFormatting>
  <printOptions/>
  <pageMargins left="0.7874015748031497" right="0.1968503937007874" top="0.3937007874015748" bottom="0.3937007874015748" header="0" footer="0"/>
  <pageSetup horizontalDpi="600" verticalDpi="6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49"/>
  <sheetViews>
    <sheetView view="pageBreakPreview" zoomScale="85" zoomScaleSheetLayoutView="85" zoomScalePageLayoutView="0" workbookViewId="0" topLeftCell="A1">
      <selection activeCell="AM48" sqref="A48:IV57"/>
    </sheetView>
  </sheetViews>
  <sheetFormatPr defaultColWidth="9.00390625" defaultRowHeight="12.75"/>
  <cols>
    <col min="1" max="1" width="5.25390625" style="8" customWidth="1"/>
    <col min="2" max="2" width="10.875" style="8" customWidth="1"/>
    <col min="3" max="3" width="10.625" style="8" customWidth="1"/>
    <col min="4" max="4" width="10.125" style="8" customWidth="1"/>
    <col min="5" max="5" width="9.375" style="8" customWidth="1"/>
    <col min="6" max="6" width="9.75390625" style="8" customWidth="1"/>
    <col min="7" max="7" width="10.625" style="8" customWidth="1"/>
    <col min="8" max="8" width="8.75390625" style="8" customWidth="1"/>
    <col min="9" max="9" width="10.375" style="8" customWidth="1"/>
    <col min="10" max="10" width="11.375" style="8" customWidth="1"/>
    <col min="11" max="11" width="10.75390625" style="8" customWidth="1"/>
    <col min="12" max="12" width="8.75390625" style="8" customWidth="1"/>
    <col min="13" max="13" width="8.875" style="8" customWidth="1"/>
    <col min="14" max="15" width="10.25390625" style="8" customWidth="1"/>
    <col min="16" max="16" width="9.125" style="8" customWidth="1"/>
    <col min="17" max="17" width="7.875" style="8" customWidth="1"/>
    <col min="18" max="18" width="9.875" style="8" customWidth="1"/>
    <col min="19" max="19" width="10.25390625" style="8" customWidth="1"/>
    <col min="20" max="20" width="9.25390625" style="8" bestFit="1" customWidth="1"/>
    <col min="21" max="22" width="9.375" style="8" customWidth="1"/>
    <col min="23" max="23" width="10.875" style="8" customWidth="1"/>
    <col min="24" max="24" width="10.00390625" style="8" customWidth="1"/>
    <col min="25" max="25" width="10.25390625" style="8" customWidth="1"/>
    <col min="26" max="26" width="9.75390625" style="8" customWidth="1"/>
    <col min="27" max="27" width="8.625" style="8" customWidth="1"/>
    <col min="28" max="28" width="11.00390625" style="8" customWidth="1"/>
    <col min="29" max="29" width="10.375" style="8" customWidth="1"/>
    <col min="30" max="30" width="10.625" style="8" customWidth="1"/>
    <col min="31" max="31" width="9.25390625" style="8" customWidth="1"/>
    <col min="32" max="32" width="10.875" style="8" customWidth="1"/>
    <col min="33" max="33" width="9.125" style="8" customWidth="1"/>
    <col min="34" max="34" width="8.875" style="8" customWidth="1"/>
    <col min="35" max="35" width="9.875" style="8" customWidth="1"/>
    <col min="36" max="36" width="11.875" style="8" customWidth="1"/>
    <col min="37" max="37" width="10.25390625" style="8" customWidth="1"/>
    <col min="38" max="38" width="9.125" style="8" customWidth="1"/>
    <col min="39" max="39" width="8.375" style="8" customWidth="1"/>
    <col min="40" max="40" width="10.375" style="8" customWidth="1"/>
    <col min="41" max="41" width="12.75390625" style="8" customWidth="1"/>
    <col min="42" max="43" width="9.125" style="8" customWidth="1"/>
    <col min="44" max="44" width="9.625" style="8" customWidth="1"/>
    <col min="45" max="45" width="8.25390625" style="8" customWidth="1"/>
    <col min="46" max="46" width="10.00390625" style="8" customWidth="1"/>
    <col min="47" max="47" width="8.25390625" style="8" customWidth="1"/>
    <col min="48" max="48" width="9.625" style="8" customWidth="1"/>
    <col min="49" max="49" width="11.625" style="8" customWidth="1"/>
    <col min="50" max="50" width="12.375" style="8" customWidth="1"/>
    <col min="51" max="51" width="9.25390625" style="8" bestFit="1" customWidth="1"/>
    <col min="52" max="55" width="9.25390625" style="8" customWidth="1"/>
    <col min="56" max="56" width="12.125" style="8" customWidth="1"/>
    <col min="57" max="57" width="13.75390625" style="8" customWidth="1"/>
    <col min="58" max="58" width="9.25390625" style="8" bestFit="1" customWidth="1"/>
    <col min="59" max="59" width="9.75390625" style="8" bestFit="1" customWidth="1"/>
    <col min="60" max="60" width="9.25390625" style="8" bestFit="1" customWidth="1"/>
    <col min="61" max="61" width="15.125" style="8" customWidth="1"/>
    <col min="62" max="62" width="11.00390625" style="8" customWidth="1"/>
    <col min="63" max="63" width="9.125" style="8" customWidth="1"/>
    <col min="64" max="64" width="11.00390625" style="8" bestFit="1" customWidth="1"/>
    <col min="65" max="16384" width="9.125" style="8" customWidth="1"/>
  </cols>
  <sheetData>
    <row r="1" spans="1:62" ht="18" customHeight="1">
      <c r="A1" s="307" t="s">
        <v>38</v>
      </c>
      <c r="B1" s="307"/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7"/>
      <c r="O1" s="307"/>
      <c r="P1" s="307"/>
      <c r="Q1" s="307"/>
      <c r="R1" s="307"/>
      <c r="S1" s="307"/>
      <c r="T1" s="307"/>
      <c r="U1" s="307"/>
      <c r="V1" s="307"/>
      <c r="W1" s="307"/>
      <c r="X1" s="307"/>
      <c r="Y1" s="307"/>
      <c r="Z1" s="307"/>
      <c r="AA1" s="307" t="s">
        <v>38</v>
      </c>
      <c r="AB1" s="307"/>
      <c r="AC1" s="307"/>
      <c r="AD1" s="307"/>
      <c r="AE1" s="307"/>
      <c r="AF1" s="307"/>
      <c r="AG1" s="307"/>
      <c r="AH1" s="307"/>
      <c r="AI1" s="307"/>
      <c r="AJ1" s="307"/>
      <c r="AK1" s="307"/>
      <c r="AL1" s="307"/>
      <c r="AM1" s="307"/>
      <c r="AN1" s="307"/>
      <c r="AO1" s="307"/>
      <c r="AP1" s="307"/>
      <c r="AQ1" s="307"/>
      <c r="AR1" s="307"/>
      <c r="AS1" s="307"/>
      <c r="AT1" s="307"/>
      <c r="AU1" s="307"/>
      <c r="AW1" s="307" t="s">
        <v>38</v>
      </c>
      <c r="AX1" s="307"/>
      <c r="AY1" s="307"/>
      <c r="AZ1" s="307"/>
      <c r="BA1" s="307"/>
      <c r="BB1" s="307"/>
      <c r="BC1" s="307"/>
      <c r="BD1" s="307"/>
      <c r="BE1" s="307"/>
      <c r="BF1" s="307"/>
      <c r="BG1" s="307"/>
      <c r="BH1" s="307"/>
      <c r="BI1" s="307"/>
      <c r="BJ1" s="307"/>
    </row>
    <row r="2" spans="1:62" ht="18" customHeight="1">
      <c r="A2" s="307" t="s">
        <v>130</v>
      </c>
      <c r="B2" s="307"/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7"/>
      <c r="N2" s="307"/>
      <c r="O2" s="307"/>
      <c r="P2" s="307"/>
      <c r="Q2" s="307"/>
      <c r="R2" s="307"/>
      <c r="S2" s="307"/>
      <c r="T2" s="307"/>
      <c r="U2" s="307"/>
      <c r="V2" s="307"/>
      <c r="W2" s="307"/>
      <c r="X2" s="307"/>
      <c r="Y2" s="307"/>
      <c r="Z2" s="307"/>
      <c r="AA2" s="307" t="s">
        <v>131</v>
      </c>
      <c r="AB2" s="307"/>
      <c r="AC2" s="307"/>
      <c r="AD2" s="307"/>
      <c r="AE2" s="307"/>
      <c r="AF2" s="307"/>
      <c r="AG2" s="307"/>
      <c r="AH2" s="307"/>
      <c r="AI2" s="307"/>
      <c r="AJ2" s="307"/>
      <c r="AK2" s="307"/>
      <c r="AL2" s="307"/>
      <c r="AM2" s="307"/>
      <c r="AN2" s="307"/>
      <c r="AO2" s="307"/>
      <c r="AP2" s="307"/>
      <c r="AQ2" s="307"/>
      <c r="AR2" s="307"/>
      <c r="AS2" s="307"/>
      <c r="AT2" s="307"/>
      <c r="AU2" s="307"/>
      <c r="AV2" s="17"/>
      <c r="AW2" s="307" t="s">
        <v>132</v>
      </c>
      <c r="AX2" s="307"/>
      <c r="AY2" s="307"/>
      <c r="AZ2" s="307"/>
      <c r="BA2" s="307"/>
      <c r="BB2" s="307"/>
      <c r="BC2" s="307"/>
      <c r="BD2" s="307"/>
      <c r="BE2" s="307"/>
      <c r="BF2" s="307"/>
      <c r="BG2" s="307"/>
      <c r="BH2" s="307"/>
      <c r="BI2" s="307"/>
      <c r="BJ2" s="307"/>
    </row>
    <row r="3" spans="10:56" ht="18" customHeight="1" thickBot="1">
      <c r="J3" s="24" t="s">
        <v>92</v>
      </c>
      <c r="O3" s="8" t="s">
        <v>1</v>
      </c>
      <c r="AG3" s="24" t="s">
        <v>92</v>
      </c>
      <c r="AM3" s="8" t="s">
        <v>1</v>
      </c>
      <c r="AX3" s="24" t="s">
        <v>92</v>
      </c>
      <c r="BD3" s="8" t="s">
        <v>1</v>
      </c>
    </row>
    <row r="4" spans="1:57" ht="18" customHeight="1">
      <c r="A4" s="312" t="s">
        <v>35</v>
      </c>
      <c r="B4" s="301" t="s">
        <v>80</v>
      </c>
      <c r="C4" s="301"/>
      <c r="D4" s="301"/>
      <c r="E4" s="302"/>
      <c r="F4" s="300" t="s">
        <v>81</v>
      </c>
      <c r="G4" s="301"/>
      <c r="H4" s="301"/>
      <c r="I4" s="302"/>
      <c r="J4" s="300" t="s">
        <v>82</v>
      </c>
      <c r="K4" s="301"/>
      <c r="L4" s="301"/>
      <c r="M4" s="302"/>
      <c r="N4" s="300" t="s">
        <v>95</v>
      </c>
      <c r="O4" s="301"/>
      <c r="P4" s="301"/>
      <c r="Q4" s="302"/>
      <c r="R4" s="300" t="s">
        <v>83</v>
      </c>
      <c r="S4" s="301"/>
      <c r="T4" s="301"/>
      <c r="U4" s="302"/>
      <c r="V4" s="317" t="s">
        <v>35</v>
      </c>
      <c r="W4" s="300" t="s">
        <v>84</v>
      </c>
      <c r="X4" s="301"/>
      <c r="Y4" s="301"/>
      <c r="Z4" s="302"/>
      <c r="AA4" s="300" t="s">
        <v>85</v>
      </c>
      <c r="AB4" s="301"/>
      <c r="AC4" s="301"/>
      <c r="AD4" s="302"/>
      <c r="AE4" s="300" t="s">
        <v>86</v>
      </c>
      <c r="AF4" s="301"/>
      <c r="AG4" s="301"/>
      <c r="AH4" s="302"/>
      <c r="AI4" s="300" t="s">
        <v>87</v>
      </c>
      <c r="AJ4" s="301"/>
      <c r="AK4" s="301"/>
      <c r="AL4" s="302"/>
      <c r="AM4" s="300" t="s">
        <v>88</v>
      </c>
      <c r="AN4" s="301"/>
      <c r="AO4" s="301"/>
      <c r="AP4" s="302"/>
      <c r="AQ4" s="312" t="s">
        <v>35</v>
      </c>
      <c r="AR4" s="300" t="s">
        <v>89</v>
      </c>
      <c r="AS4" s="301"/>
      <c r="AT4" s="301"/>
      <c r="AU4" s="302"/>
      <c r="AV4" s="300" t="s">
        <v>90</v>
      </c>
      <c r="AW4" s="301"/>
      <c r="AX4" s="301"/>
      <c r="AY4" s="302"/>
      <c r="AZ4" s="300" t="s">
        <v>91</v>
      </c>
      <c r="BA4" s="301"/>
      <c r="BB4" s="301"/>
      <c r="BC4" s="302"/>
      <c r="BD4" s="109"/>
      <c r="BE4" s="110"/>
    </row>
    <row r="5" spans="1:57" ht="18" customHeight="1">
      <c r="A5" s="313"/>
      <c r="B5" s="58" t="s">
        <v>36</v>
      </c>
      <c r="C5" s="58"/>
      <c r="D5" s="58" t="s">
        <v>37</v>
      </c>
      <c r="E5" s="59"/>
      <c r="F5" s="60" t="s">
        <v>36</v>
      </c>
      <c r="G5" s="58"/>
      <c r="H5" s="58" t="s">
        <v>37</v>
      </c>
      <c r="I5" s="59"/>
      <c r="J5" s="60" t="s">
        <v>36</v>
      </c>
      <c r="K5" s="58"/>
      <c r="L5" s="58" t="s">
        <v>34</v>
      </c>
      <c r="M5" s="59"/>
      <c r="N5" s="57" t="s">
        <v>36</v>
      </c>
      <c r="O5" s="58"/>
      <c r="P5" s="58" t="s">
        <v>37</v>
      </c>
      <c r="Q5" s="59"/>
      <c r="R5" s="60" t="s">
        <v>36</v>
      </c>
      <c r="S5" s="58"/>
      <c r="T5" s="58" t="s">
        <v>34</v>
      </c>
      <c r="U5" s="59"/>
      <c r="V5" s="318"/>
      <c r="W5" s="60" t="s">
        <v>36</v>
      </c>
      <c r="X5" s="58"/>
      <c r="Y5" s="58" t="s">
        <v>34</v>
      </c>
      <c r="Z5" s="59"/>
      <c r="AA5" s="57" t="s">
        <v>36</v>
      </c>
      <c r="AB5" s="58"/>
      <c r="AC5" s="58" t="s">
        <v>37</v>
      </c>
      <c r="AD5" s="59"/>
      <c r="AE5" s="60" t="s">
        <v>36</v>
      </c>
      <c r="AF5" s="58"/>
      <c r="AG5" s="58" t="s">
        <v>37</v>
      </c>
      <c r="AH5" s="59"/>
      <c r="AI5" s="60" t="s">
        <v>36</v>
      </c>
      <c r="AJ5" s="58"/>
      <c r="AK5" s="58" t="s">
        <v>37</v>
      </c>
      <c r="AL5" s="59"/>
      <c r="AM5" s="60" t="s">
        <v>36</v>
      </c>
      <c r="AN5" s="58"/>
      <c r="AO5" s="58" t="s">
        <v>37</v>
      </c>
      <c r="AP5" s="59"/>
      <c r="AQ5" s="313"/>
      <c r="AR5" s="60" t="s">
        <v>36</v>
      </c>
      <c r="AS5" s="58"/>
      <c r="AT5" s="58" t="s">
        <v>34</v>
      </c>
      <c r="AU5" s="59"/>
      <c r="AV5" s="68" t="s">
        <v>36</v>
      </c>
      <c r="AW5" s="65"/>
      <c r="AX5" s="65" t="s">
        <v>37</v>
      </c>
      <c r="AY5" s="111"/>
      <c r="AZ5" s="64" t="s">
        <v>36</v>
      </c>
      <c r="BA5" s="65"/>
      <c r="BB5" s="65" t="s">
        <v>34</v>
      </c>
      <c r="BC5" s="111"/>
      <c r="BD5" s="112" t="s">
        <v>60</v>
      </c>
      <c r="BE5" s="113"/>
    </row>
    <row r="6" spans="1:57" ht="18" customHeight="1">
      <c r="A6" s="313"/>
      <c r="B6" s="15" t="s">
        <v>32</v>
      </c>
      <c r="C6" s="15"/>
      <c r="D6" s="15">
        <v>6000</v>
      </c>
      <c r="E6" s="63"/>
      <c r="F6" s="64" t="s">
        <v>32</v>
      </c>
      <c r="G6" s="65"/>
      <c r="H6" s="66" t="s">
        <v>2</v>
      </c>
      <c r="I6" s="67"/>
      <c r="J6" s="64" t="s">
        <v>32</v>
      </c>
      <c r="K6" s="65"/>
      <c r="L6" s="66">
        <v>8000</v>
      </c>
      <c r="M6" s="67"/>
      <c r="N6" s="15" t="s">
        <v>32</v>
      </c>
      <c r="O6" s="15"/>
      <c r="P6" s="15" t="s">
        <v>2</v>
      </c>
      <c r="Q6" s="63"/>
      <c r="R6" s="64" t="s">
        <v>32</v>
      </c>
      <c r="S6" s="65"/>
      <c r="T6" s="66">
        <v>8000</v>
      </c>
      <c r="U6" s="67"/>
      <c r="V6" s="318"/>
      <c r="W6" s="64" t="s">
        <v>32</v>
      </c>
      <c r="X6" s="65"/>
      <c r="Y6" s="66">
        <v>8000</v>
      </c>
      <c r="Z6" s="67"/>
      <c r="AA6" s="15" t="s">
        <v>32</v>
      </c>
      <c r="AB6" s="15"/>
      <c r="AC6" s="15">
        <v>6000</v>
      </c>
      <c r="AD6" s="63"/>
      <c r="AE6" s="64" t="s">
        <v>32</v>
      </c>
      <c r="AF6" s="65"/>
      <c r="AG6" s="66">
        <v>6000</v>
      </c>
      <c r="AH6" s="67"/>
      <c r="AI6" s="64" t="s">
        <v>32</v>
      </c>
      <c r="AJ6" s="65"/>
      <c r="AK6" s="66" t="s">
        <v>2</v>
      </c>
      <c r="AL6" s="67"/>
      <c r="AM6" s="69" t="s">
        <v>32</v>
      </c>
      <c r="AN6" s="15"/>
      <c r="AO6" s="15">
        <v>6000</v>
      </c>
      <c r="AP6" s="63"/>
      <c r="AQ6" s="313"/>
      <c r="AR6" s="64" t="s">
        <v>32</v>
      </c>
      <c r="AS6" s="65"/>
      <c r="AT6" s="66">
        <v>8000</v>
      </c>
      <c r="AU6" s="67"/>
      <c r="AV6" s="68" t="s">
        <v>32</v>
      </c>
      <c r="AW6" s="65"/>
      <c r="AX6" s="65" t="s">
        <v>2</v>
      </c>
      <c r="AY6" s="111"/>
      <c r="AZ6" s="64" t="s">
        <v>32</v>
      </c>
      <c r="BA6" s="65"/>
      <c r="BB6" s="65" t="s">
        <v>59</v>
      </c>
      <c r="BC6" s="111"/>
      <c r="BD6" s="112" t="s">
        <v>61</v>
      </c>
      <c r="BE6" s="113"/>
    </row>
    <row r="7" spans="1:57" ht="18" customHeight="1">
      <c r="A7" s="313"/>
      <c r="B7" s="66" t="s">
        <v>41</v>
      </c>
      <c r="C7" s="71"/>
      <c r="D7" s="72" t="s">
        <v>42</v>
      </c>
      <c r="E7" s="67"/>
      <c r="F7" s="73" t="s">
        <v>43</v>
      </c>
      <c r="G7" s="66"/>
      <c r="H7" s="72" t="s">
        <v>42</v>
      </c>
      <c r="I7" s="67"/>
      <c r="J7" s="73" t="s">
        <v>39</v>
      </c>
      <c r="K7" s="66"/>
      <c r="L7" s="72" t="s">
        <v>46</v>
      </c>
      <c r="M7" s="67"/>
      <c r="N7" s="70" t="s">
        <v>43</v>
      </c>
      <c r="O7" s="71"/>
      <c r="P7" s="72" t="s">
        <v>47</v>
      </c>
      <c r="Q7" s="67"/>
      <c r="R7" s="73" t="s">
        <v>43</v>
      </c>
      <c r="S7" s="66"/>
      <c r="T7" s="72" t="s">
        <v>49</v>
      </c>
      <c r="U7" s="67"/>
      <c r="V7" s="318"/>
      <c r="W7" s="73" t="s">
        <v>41</v>
      </c>
      <c r="X7" s="66"/>
      <c r="Y7" s="72" t="s">
        <v>49</v>
      </c>
      <c r="Z7" s="67"/>
      <c r="AA7" s="70" t="s">
        <v>43</v>
      </c>
      <c r="AB7" s="71"/>
      <c r="AC7" s="72" t="s">
        <v>46</v>
      </c>
      <c r="AD7" s="67"/>
      <c r="AE7" s="73" t="s">
        <v>43</v>
      </c>
      <c r="AF7" s="66"/>
      <c r="AG7" s="72" t="s">
        <v>49</v>
      </c>
      <c r="AH7" s="67"/>
      <c r="AI7" s="73" t="s">
        <v>41</v>
      </c>
      <c r="AJ7" s="66"/>
      <c r="AK7" s="72" t="s">
        <v>49</v>
      </c>
      <c r="AL7" s="67"/>
      <c r="AM7" s="73" t="s">
        <v>52</v>
      </c>
      <c r="AN7" s="71"/>
      <c r="AO7" s="72" t="s">
        <v>53</v>
      </c>
      <c r="AP7" s="67"/>
      <c r="AQ7" s="313"/>
      <c r="AR7" s="73" t="s">
        <v>41</v>
      </c>
      <c r="AS7" s="66"/>
      <c r="AT7" s="72" t="s">
        <v>53</v>
      </c>
      <c r="AU7" s="67"/>
      <c r="AV7" s="70" t="s">
        <v>41</v>
      </c>
      <c r="AW7" s="66"/>
      <c r="AX7" s="72" t="s">
        <v>54</v>
      </c>
      <c r="AY7" s="67"/>
      <c r="AZ7" s="73" t="s">
        <v>41</v>
      </c>
      <c r="BA7" s="66"/>
      <c r="BB7" s="315" t="s">
        <v>113</v>
      </c>
      <c r="BC7" s="316"/>
      <c r="BD7" s="112" t="s">
        <v>79</v>
      </c>
      <c r="BE7" s="113"/>
    </row>
    <row r="8" spans="1:57" ht="18" customHeight="1">
      <c r="A8" s="313"/>
      <c r="B8" s="58" t="s">
        <v>40</v>
      </c>
      <c r="C8" s="74"/>
      <c r="D8" s="57"/>
      <c r="E8" s="59"/>
      <c r="F8" s="60" t="s">
        <v>44</v>
      </c>
      <c r="G8" s="58"/>
      <c r="H8" s="57"/>
      <c r="I8" s="59"/>
      <c r="J8" s="60" t="s">
        <v>45</v>
      </c>
      <c r="K8" s="58"/>
      <c r="L8" s="57"/>
      <c r="M8" s="59"/>
      <c r="N8" s="57" t="s">
        <v>45</v>
      </c>
      <c r="O8" s="74"/>
      <c r="P8" s="57"/>
      <c r="Q8" s="59"/>
      <c r="R8" s="60" t="s">
        <v>48</v>
      </c>
      <c r="S8" s="58"/>
      <c r="T8" s="57"/>
      <c r="U8" s="59"/>
      <c r="V8" s="318"/>
      <c r="W8" s="60" t="s">
        <v>50</v>
      </c>
      <c r="X8" s="58"/>
      <c r="Y8" s="57"/>
      <c r="Z8" s="59"/>
      <c r="AA8" s="57" t="s">
        <v>51</v>
      </c>
      <c r="AB8" s="74"/>
      <c r="AC8" s="57"/>
      <c r="AD8" s="59"/>
      <c r="AE8" s="60" t="s">
        <v>48</v>
      </c>
      <c r="AF8" s="58"/>
      <c r="AG8" s="57"/>
      <c r="AH8" s="59"/>
      <c r="AI8" s="60" t="s">
        <v>51</v>
      </c>
      <c r="AJ8" s="58"/>
      <c r="AK8" s="57"/>
      <c r="AL8" s="59"/>
      <c r="AM8" s="60" t="s">
        <v>48</v>
      </c>
      <c r="AN8" s="74"/>
      <c r="AO8" s="57"/>
      <c r="AP8" s="59"/>
      <c r="AQ8" s="313"/>
      <c r="AR8" s="60" t="s">
        <v>50</v>
      </c>
      <c r="AS8" s="58"/>
      <c r="AT8" s="57"/>
      <c r="AU8" s="59"/>
      <c r="AV8" s="57" t="s">
        <v>50</v>
      </c>
      <c r="AW8" s="58"/>
      <c r="AX8" s="57"/>
      <c r="AY8" s="59"/>
      <c r="AZ8" s="60" t="s">
        <v>50</v>
      </c>
      <c r="BA8" s="58"/>
      <c r="BB8" s="57"/>
      <c r="BC8" s="59"/>
      <c r="BD8" s="114" t="s">
        <v>78</v>
      </c>
      <c r="BE8" s="115"/>
    </row>
    <row r="9" spans="1:57" ht="18" customHeight="1">
      <c r="A9" s="313"/>
      <c r="B9" s="305" t="s">
        <v>114</v>
      </c>
      <c r="C9" s="304"/>
      <c r="D9" s="75" t="s">
        <v>30</v>
      </c>
      <c r="E9" s="76" t="s">
        <v>31</v>
      </c>
      <c r="F9" s="303" t="s">
        <v>115</v>
      </c>
      <c r="G9" s="304"/>
      <c r="H9" s="77" t="s">
        <v>30</v>
      </c>
      <c r="I9" s="78" t="s">
        <v>31</v>
      </c>
      <c r="J9" s="303" t="s">
        <v>116</v>
      </c>
      <c r="K9" s="304"/>
      <c r="L9" s="77" t="s">
        <v>30</v>
      </c>
      <c r="M9" s="78" t="s">
        <v>31</v>
      </c>
      <c r="N9" s="306" t="s">
        <v>117</v>
      </c>
      <c r="O9" s="304"/>
      <c r="P9" s="75" t="s">
        <v>30</v>
      </c>
      <c r="Q9" s="76" t="s">
        <v>31</v>
      </c>
      <c r="R9" s="303" t="s">
        <v>118</v>
      </c>
      <c r="S9" s="304"/>
      <c r="T9" s="77" t="s">
        <v>30</v>
      </c>
      <c r="U9" s="78" t="s">
        <v>31</v>
      </c>
      <c r="V9" s="318"/>
      <c r="W9" s="303" t="s">
        <v>119</v>
      </c>
      <c r="X9" s="304"/>
      <c r="Y9" s="77" t="s">
        <v>30</v>
      </c>
      <c r="Z9" s="78" t="s">
        <v>31</v>
      </c>
      <c r="AA9" s="306" t="s">
        <v>120</v>
      </c>
      <c r="AB9" s="304"/>
      <c r="AC9" s="75" t="s">
        <v>30</v>
      </c>
      <c r="AD9" s="76" t="s">
        <v>31</v>
      </c>
      <c r="AE9" s="303" t="s">
        <v>121</v>
      </c>
      <c r="AF9" s="304"/>
      <c r="AG9" s="77" t="s">
        <v>30</v>
      </c>
      <c r="AH9" s="78" t="s">
        <v>31</v>
      </c>
      <c r="AI9" s="303" t="s">
        <v>122</v>
      </c>
      <c r="AJ9" s="304"/>
      <c r="AK9" s="77" t="s">
        <v>30</v>
      </c>
      <c r="AL9" s="78" t="s">
        <v>31</v>
      </c>
      <c r="AM9" s="303" t="s">
        <v>123</v>
      </c>
      <c r="AN9" s="304"/>
      <c r="AO9" s="75" t="s">
        <v>30</v>
      </c>
      <c r="AP9" s="76" t="s">
        <v>31</v>
      </c>
      <c r="AQ9" s="313"/>
      <c r="AR9" s="303" t="s">
        <v>124</v>
      </c>
      <c r="AS9" s="304"/>
      <c r="AT9" s="77" t="s">
        <v>30</v>
      </c>
      <c r="AU9" s="78" t="s">
        <v>31</v>
      </c>
      <c r="AV9" s="306" t="s">
        <v>125</v>
      </c>
      <c r="AW9" s="304"/>
      <c r="AX9" s="77" t="s">
        <v>30</v>
      </c>
      <c r="AY9" s="76" t="s">
        <v>31</v>
      </c>
      <c r="AZ9" s="303" t="s">
        <v>126</v>
      </c>
      <c r="BA9" s="304"/>
      <c r="BB9" s="77" t="s">
        <v>30</v>
      </c>
      <c r="BC9" s="76" t="s">
        <v>31</v>
      </c>
      <c r="BD9" s="308" t="s">
        <v>100</v>
      </c>
      <c r="BE9" s="309"/>
    </row>
    <row r="10" spans="1:57" ht="18" customHeight="1" thickBot="1">
      <c r="A10" s="314"/>
      <c r="B10" s="84" t="s">
        <v>30</v>
      </c>
      <c r="C10" s="80" t="s">
        <v>31</v>
      </c>
      <c r="D10" s="79" t="s">
        <v>69</v>
      </c>
      <c r="E10" s="81" t="s">
        <v>70</v>
      </c>
      <c r="F10" s="82" t="s">
        <v>30</v>
      </c>
      <c r="G10" s="80" t="s">
        <v>31</v>
      </c>
      <c r="H10" s="83" t="s">
        <v>69</v>
      </c>
      <c r="I10" s="81" t="s">
        <v>70</v>
      </c>
      <c r="J10" s="82" t="s">
        <v>30</v>
      </c>
      <c r="K10" s="80" t="s">
        <v>31</v>
      </c>
      <c r="L10" s="83" t="s">
        <v>69</v>
      </c>
      <c r="M10" s="81" t="s">
        <v>70</v>
      </c>
      <c r="N10" s="79" t="s">
        <v>30</v>
      </c>
      <c r="O10" s="80" t="s">
        <v>31</v>
      </c>
      <c r="P10" s="79" t="s">
        <v>69</v>
      </c>
      <c r="Q10" s="81" t="s">
        <v>70</v>
      </c>
      <c r="R10" s="82" t="s">
        <v>30</v>
      </c>
      <c r="S10" s="80" t="s">
        <v>31</v>
      </c>
      <c r="T10" s="83" t="s">
        <v>69</v>
      </c>
      <c r="U10" s="81" t="s">
        <v>70</v>
      </c>
      <c r="V10" s="319"/>
      <c r="W10" s="82" t="s">
        <v>30</v>
      </c>
      <c r="X10" s="80" t="s">
        <v>31</v>
      </c>
      <c r="Y10" s="83" t="s">
        <v>69</v>
      </c>
      <c r="Z10" s="81" t="s">
        <v>70</v>
      </c>
      <c r="AA10" s="79" t="s">
        <v>30</v>
      </c>
      <c r="AB10" s="80" t="s">
        <v>31</v>
      </c>
      <c r="AC10" s="79" t="s">
        <v>69</v>
      </c>
      <c r="AD10" s="81" t="s">
        <v>70</v>
      </c>
      <c r="AE10" s="82" t="s">
        <v>30</v>
      </c>
      <c r="AF10" s="80" t="s">
        <v>31</v>
      </c>
      <c r="AG10" s="83" t="s">
        <v>69</v>
      </c>
      <c r="AH10" s="81" t="s">
        <v>70</v>
      </c>
      <c r="AI10" s="82" t="s">
        <v>30</v>
      </c>
      <c r="AJ10" s="80" t="s">
        <v>31</v>
      </c>
      <c r="AK10" s="83" t="s">
        <v>69</v>
      </c>
      <c r="AL10" s="81" t="s">
        <v>70</v>
      </c>
      <c r="AM10" s="82" t="s">
        <v>30</v>
      </c>
      <c r="AN10" s="80" t="s">
        <v>31</v>
      </c>
      <c r="AO10" s="79" t="s">
        <v>69</v>
      </c>
      <c r="AP10" s="81" t="s">
        <v>70</v>
      </c>
      <c r="AQ10" s="314"/>
      <c r="AR10" s="82" t="s">
        <v>30</v>
      </c>
      <c r="AS10" s="80" t="s">
        <v>31</v>
      </c>
      <c r="AT10" s="83" t="s">
        <v>69</v>
      </c>
      <c r="AU10" s="81" t="s">
        <v>70</v>
      </c>
      <c r="AV10" s="79" t="s">
        <v>30</v>
      </c>
      <c r="AW10" s="80" t="s">
        <v>31</v>
      </c>
      <c r="AX10" s="83" t="s">
        <v>69</v>
      </c>
      <c r="AY10" s="81" t="s">
        <v>70</v>
      </c>
      <c r="AZ10" s="117" t="s">
        <v>30</v>
      </c>
      <c r="BA10" s="15" t="s">
        <v>31</v>
      </c>
      <c r="BB10" s="83" t="s">
        <v>69</v>
      </c>
      <c r="BC10" s="81" t="s">
        <v>70</v>
      </c>
      <c r="BD10" s="310" t="s">
        <v>99</v>
      </c>
      <c r="BE10" s="311"/>
    </row>
    <row r="11" spans="1:61" s="25" customFormat="1" ht="18" customHeight="1">
      <c r="A11" s="88" t="s">
        <v>5</v>
      </c>
      <c r="B11" s="118">
        <v>26.26</v>
      </c>
      <c r="C11" s="118">
        <v>2.61</v>
      </c>
      <c r="D11" s="95"/>
      <c r="E11" s="95"/>
      <c r="F11" s="119">
        <v>147.04</v>
      </c>
      <c r="G11" s="118">
        <v>2.33</v>
      </c>
      <c r="H11" s="95"/>
      <c r="I11" s="95"/>
      <c r="J11" s="119">
        <v>439.66</v>
      </c>
      <c r="K11" s="119">
        <v>103.31</v>
      </c>
      <c r="L11" s="95"/>
      <c r="M11" s="95"/>
      <c r="N11" s="119">
        <v>662.9</v>
      </c>
      <c r="O11" s="119">
        <v>175.6</v>
      </c>
      <c r="P11" s="95"/>
      <c r="Q11" s="95"/>
      <c r="R11" s="119">
        <v>729</v>
      </c>
      <c r="S11" s="119">
        <v>187.03</v>
      </c>
      <c r="T11" s="95"/>
      <c r="U11" s="95"/>
      <c r="V11" s="88" t="s">
        <v>5</v>
      </c>
      <c r="W11" s="119">
        <v>371.48</v>
      </c>
      <c r="X11" s="119">
        <v>108.53</v>
      </c>
      <c r="Y11" s="95"/>
      <c r="Z11" s="95"/>
      <c r="AA11" s="119">
        <v>600.38</v>
      </c>
      <c r="AB11" s="119">
        <v>170.59</v>
      </c>
      <c r="AC11" s="95"/>
      <c r="AD11" s="95"/>
      <c r="AE11" s="120">
        <v>700.4</v>
      </c>
      <c r="AF11" s="120">
        <v>407.21</v>
      </c>
      <c r="AG11" s="95"/>
      <c r="AH11" s="95"/>
      <c r="AI11" s="120">
        <v>2423.7</v>
      </c>
      <c r="AJ11" s="120">
        <v>831.27</v>
      </c>
      <c r="AK11" s="95"/>
      <c r="AL11" s="95"/>
      <c r="AM11" s="120">
        <v>3046.12</v>
      </c>
      <c r="AN11" s="120">
        <v>809.42</v>
      </c>
      <c r="AO11" s="95"/>
      <c r="AP11" s="95"/>
      <c r="AQ11" s="88" t="s">
        <v>5</v>
      </c>
      <c r="AR11" s="120">
        <v>2935.53</v>
      </c>
      <c r="AS11" s="120">
        <v>899.35</v>
      </c>
      <c r="AT11" s="95"/>
      <c r="AU11" s="95"/>
      <c r="AV11" s="120">
        <v>1417.18</v>
      </c>
      <c r="AW11" s="120">
        <v>573.18</v>
      </c>
      <c r="AX11" s="107"/>
      <c r="AY11" s="107"/>
      <c r="AZ11" s="234">
        <v>0</v>
      </c>
      <c r="BA11" s="120">
        <v>0</v>
      </c>
      <c r="BB11" s="95"/>
      <c r="BC11" s="95"/>
      <c r="BD11" s="107"/>
      <c r="BE11" s="145"/>
      <c r="BI11" s="26"/>
    </row>
    <row r="12" spans="1:61" s="25" customFormat="1" ht="18" customHeight="1">
      <c r="A12" s="92" t="s">
        <v>6</v>
      </c>
      <c r="B12" s="121">
        <v>26.27</v>
      </c>
      <c r="C12" s="121">
        <v>2.61</v>
      </c>
      <c r="D12" s="91">
        <f>(B12-B11)*D$6</f>
        <v>59.99999999998806</v>
      </c>
      <c r="E12" s="91">
        <f>(C12-C11)*D$6</f>
        <v>0</v>
      </c>
      <c r="F12" s="122">
        <v>147.06</v>
      </c>
      <c r="G12" s="121">
        <v>2.33</v>
      </c>
      <c r="H12" s="91">
        <f>(F12-F11)*H$6</f>
        <v>120.00000000006139</v>
      </c>
      <c r="I12" s="91">
        <f>(G12-G11)*H$6</f>
        <v>0</v>
      </c>
      <c r="J12" s="122">
        <v>439.73</v>
      </c>
      <c r="K12" s="122">
        <v>103.35</v>
      </c>
      <c r="L12" s="91">
        <f>(J12-J11)*L$6</f>
        <v>559.9999999999454</v>
      </c>
      <c r="M12" s="91">
        <f>(K12-K11)*L$6</f>
        <v>319.99999999993634</v>
      </c>
      <c r="N12" s="122">
        <v>662.95</v>
      </c>
      <c r="O12" s="122">
        <v>175.62</v>
      </c>
      <c r="P12" s="91">
        <f>(N12-N11)*P$6</f>
        <v>300.0000000004093</v>
      </c>
      <c r="Q12" s="91">
        <f>(O12-O11)*P$6</f>
        <v>120.00000000006139</v>
      </c>
      <c r="R12" s="122">
        <v>729.16</v>
      </c>
      <c r="S12" s="122">
        <v>187.11</v>
      </c>
      <c r="T12" s="91">
        <f>(R12-R11)*T$6</f>
        <v>1279.9999999997453</v>
      </c>
      <c r="U12" s="91">
        <f>(S12-S11)*T$6</f>
        <v>640.0000000001</v>
      </c>
      <c r="V12" s="92" t="s">
        <v>6</v>
      </c>
      <c r="W12" s="122">
        <v>371.5</v>
      </c>
      <c r="X12" s="122">
        <v>108.54</v>
      </c>
      <c r="Y12" s="91">
        <f>(W12-W11)*Y$6</f>
        <v>159.99999999985448</v>
      </c>
      <c r="Z12" s="91">
        <f>(X12-X11)*Y$6</f>
        <v>80.00000000004093</v>
      </c>
      <c r="AA12" s="122">
        <v>600.45</v>
      </c>
      <c r="AB12" s="122">
        <v>170.62</v>
      </c>
      <c r="AC12" s="91">
        <f aca="true" t="shared" si="0" ref="AC12:AD14">(AA12-AA11)*$AC$6</f>
        <v>420.00000000030013</v>
      </c>
      <c r="AD12" s="91">
        <f t="shared" si="0"/>
        <v>180.00000000000682</v>
      </c>
      <c r="AE12" s="123">
        <v>700.4</v>
      </c>
      <c r="AF12" s="123">
        <v>407.22</v>
      </c>
      <c r="AG12" s="91">
        <f>(AE12-AE11)*$AG$6</f>
        <v>0</v>
      </c>
      <c r="AH12" s="91">
        <f>(AF12-AF11)*$AG$6</f>
        <v>60.00000000028649</v>
      </c>
      <c r="AI12" s="123">
        <v>2423.79</v>
      </c>
      <c r="AJ12" s="123">
        <v>831.31</v>
      </c>
      <c r="AK12" s="91">
        <f aca="true" t="shared" si="1" ref="AK12:AL14">(AI12-AI11)*$AK$6</f>
        <v>540.0000000008731</v>
      </c>
      <c r="AL12" s="91">
        <f t="shared" si="1"/>
        <v>239.99999999978172</v>
      </c>
      <c r="AM12" s="123">
        <v>3046.19</v>
      </c>
      <c r="AN12" s="123">
        <v>809.45</v>
      </c>
      <c r="AO12" s="91">
        <f aca="true" t="shared" si="2" ref="AO12:AP14">(AM12-AM11)*$AO$6</f>
        <v>420.00000000098225</v>
      </c>
      <c r="AP12" s="91">
        <f t="shared" si="2"/>
        <v>180.0000000005184</v>
      </c>
      <c r="AQ12" s="92" t="s">
        <v>6</v>
      </c>
      <c r="AR12" s="123">
        <v>2935.62</v>
      </c>
      <c r="AS12" s="123">
        <v>899.39</v>
      </c>
      <c r="AT12" s="91">
        <f>(AR12-AR11)*AT$6</f>
        <v>719.9999999975262</v>
      </c>
      <c r="AU12" s="91">
        <f>(AS12-AS11)*AT$6</f>
        <v>319.99999999970896</v>
      </c>
      <c r="AV12" s="123">
        <v>1417.21</v>
      </c>
      <c r="AW12" s="123">
        <v>573.19</v>
      </c>
      <c r="AX12" s="91">
        <f>(AV12-AV11)*AX$6</f>
        <v>179.9999999998363</v>
      </c>
      <c r="AY12" s="91">
        <f>(AW12-AW11)*AX$6</f>
        <v>60.00000000062755</v>
      </c>
      <c r="AZ12" s="235">
        <v>0</v>
      </c>
      <c r="BA12" s="123">
        <v>0</v>
      </c>
      <c r="BB12" s="90">
        <f>(AZ12-AZ11)*BB$6</f>
        <v>0</v>
      </c>
      <c r="BC12" s="91">
        <f>(BA12-BA11)*BB$6</f>
        <v>0</v>
      </c>
      <c r="BD12" s="143">
        <f aca="true" t="shared" si="3" ref="BD12:BE14">BB12+D12+H12+L12+P12+T12+Y12+AC12+AG12+AK12+AO12+AT12+AX12</f>
        <v>4759.999999999522</v>
      </c>
      <c r="BE12" s="142">
        <f t="shared" si="3"/>
        <v>2200.0000000010687</v>
      </c>
      <c r="BG12" s="26"/>
      <c r="BI12" s="26"/>
    </row>
    <row r="13" spans="1:61" s="25" customFormat="1" ht="18" customHeight="1">
      <c r="A13" s="92" t="s">
        <v>7</v>
      </c>
      <c r="B13" s="124">
        <v>26.27</v>
      </c>
      <c r="C13" s="124">
        <v>2.61</v>
      </c>
      <c r="D13" s="91">
        <f>(B13-B12)*D$6</f>
        <v>0</v>
      </c>
      <c r="E13" s="91">
        <f aca="true" t="shared" si="4" ref="E13:E43">(C13-C12)*D$6</f>
        <v>0</v>
      </c>
      <c r="F13" s="125">
        <v>147.09</v>
      </c>
      <c r="G13" s="124">
        <v>2.33</v>
      </c>
      <c r="H13" s="91">
        <f>(F13-F12)*H$6</f>
        <v>180.00000000000682</v>
      </c>
      <c r="I13" s="91">
        <f aca="true" t="shared" si="5" ref="I13:I43">(G13-G12)*H$6</f>
        <v>0</v>
      </c>
      <c r="J13" s="125">
        <v>439.84</v>
      </c>
      <c r="K13" s="125">
        <v>103.41</v>
      </c>
      <c r="L13" s="91">
        <f>(J13-J12)*L$6</f>
        <v>879.9999999996544</v>
      </c>
      <c r="M13" s="91">
        <f aca="true" t="shared" si="6" ref="M13:M43">(K13-K12)*L$6</f>
        <v>480.0000000000182</v>
      </c>
      <c r="N13" s="125">
        <v>663.05</v>
      </c>
      <c r="O13" s="125">
        <v>175.67</v>
      </c>
      <c r="P13" s="91">
        <f>(N13-N12)*P$6</f>
        <v>599.9999999994543</v>
      </c>
      <c r="Q13" s="91">
        <f aca="true" t="shared" si="7" ref="Q13:Q43">(O13-O12)*P$6</f>
        <v>299.9999999998977</v>
      </c>
      <c r="R13" s="125">
        <v>729.42</v>
      </c>
      <c r="S13" s="125">
        <v>187.25</v>
      </c>
      <c r="T13" s="91">
        <f>(R13-R12)*T$6</f>
        <v>2079.9999999999272</v>
      </c>
      <c r="U13" s="91">
        <f aca="true" t="shared" si="8" ref="U13:U43">(S13-S12)*T$6</f>
        <v>1119.9999999998909</v>
      </c>
      <c r="V13" s="92" t="s">
        <v>7</v>
      </c>
      <c r="W13" s="125">
        <v>371.53</v>
      </c>
      <c r="X13" s="125">
        <v>108.55</v>
      </c>
      <c r="Y13" s="91">
        <f>(W13-W12)*Y$6</f>
        <v>239.99999999978172</v>
      </c>
      <c r="Z13" s="91">
        <f aca="true" t="shared" si="9" ref="Z13:Z43">(X13-X12)*Y$6</f>
        <v>79.99999999992724</v>
      </c>
      <c r="AA13" s="125">
        <v>600.56</v>
      </c>
      <c r="AB13" s="125">
        <v>170.68</v>
      </c>
      <c r="AC13" s="91">
        <f t="shared" si="0"/>
        <v>659.9999999993997</v>
      </c>
      <c r="AD13" s="91">
        <f t="shared" si="0"/>
        <v>360.00000000001364</v>
      </c>
      <c r="AE13" s="126">
        <v>700.47</v>
      </c>
      <c r="AF13" s="126">
        <v>407.26</v>
      </c>
      <c r="AG13" s="91">
        <f aca="true" t="shared" si="10" ref="AG13:AH38">(AE13-AE12)*$AG$6</f>
        <v>420.00000000030013</v>
      </c>
      <c r="AH13" s="91">
        <f t="shared" si="10"/>
        <v>239.99999999978172</v>
      </c>
      <c r="AI13" s="126">
        <v>2423.93</v>
      </c>
      <c r="AJ13" s="126">
        <v>831.41</v>
      </c>
      <c r="AK13" s="91">
        <f t="shared" si="1"/>
        <v>839.999999999236</v>
      </c>
      <c r="AL13" s="91">
        <f t="shared" si="1"/>
        <v>600.0000000001364</v>
      </c>
      <c r="AM13" s="126">
        <v>3046.29</v>
      </c>
      <c r="AN13" s="126">
        <v>809.5</v>
      </c>
      <c r="AO13" s="91">
        <f t="shared" si="2"/>
        <v>599.9999999994543</v>
      </c>
      <c r="AP13" s="91">
        <f t="shared" si="2"/>
        <v>299.99999999972715</v>
      </c>
      <c r="AQ13" s="92" t="s">
        <v>7</v>
      </c>
      <c r="AR13" s="126">
        <v>2935.76</v>
      </c>
      <c r="AS13" s="126">
        <v>899.48</v>
      </c>
      <c r="AT13" s="91">
        <f>(AR13-AR12)*AT$6</f>
        <v>1120.0000000026193</v>
      </c>
      <c r="AU13" s="91">
        <f aca="true" t="shared" si="11" ref="AU13:AU43">(AS13-AS12)*AT$6</f>
        <v>720.0000000002547</v>
      </c>
      <c r="AV13" s="126">
        <v>1417.26</v>
      </c>
      <c r="AW13" s="126">
        <v>573.23</v>
      </c>
      <c r="AX13" s="91">
        <f>(AV13-AV12)*AX$6</f>
        <v>299.99999999972715</v>
      </c>
      <c r="AY13" s="91">
        <f aca="true" t="shared" si="12" ref="AY13:AY43">(AW13-AW12)*AX$6</f>
        <v>239.99999999978172</v>
      </c>
      <c r="AZ13" s="236">
        <v>0</v>
      </c>
      <c r="BA13" s="126">
        <v>0</v>
      </c>
      <c r="BB13" s="90">
        <f>(AZ13-AZ12)*BB$6</f>
        <v>0</v>
      </c>
      <c r="BC13" s="91">
        <f>(BA13-BA12)*BB$6</f>
        <v>0</v>
      </c>
      <c r="BD13" s="143">
        <f t="shared" si="3"/>
        <v>7919.999999999562</v>
      </c>
      <c r="BE13" s="142">
        <f t="shared" si="3"/>
        <v>4439.999999999429</v>
      </c>
      <c r="BG13" s="26"/>
      <c r="BI13" s="26"/>
    </row>
    <row r="14" spans="1:61" s="25" customFormat="1" ht="18" customHeight="1">
      <c r="A14" s="92" t="s">
        <v>8</v>
      </c>
      <c r="B14" s="121">
        <v>26.27</v>
      </c>
      <c r="C14" s="121">
        <v>2.61</v>
      </c>
      <c r="D14" s="91">
        <f>(B14-B13)*D$6</f>
        <v>0</v>
      </c>
      <c r="E14" s="91">
        <f t="shared" si="4"/>
        <v>0</v>
      </c>
      <c r="F14" s="122">
        <v>147.09</v>
      </c>
      <c r="G14" s="121">
        <v>2.33</v>
      </c>
      <c r="H14" s="91">
        <f>(F14-F13)*H$6</f>
        <v>0</v>
      </c>
      <c r="I14" s="91">
        <f t="shared" si="5"/>
        <v>0</v>
      </c>
      <c r="J14" s="122">
        <v>439.84</v>
      </c>
      <c r="K14" s="122">
        <v>103.41</v>
      </c>
      <c r="L14" s="91">
        <f>(J14-J13)*L$6</f>
        <v>0</v>
      </c>
      <c r="M14" s="91">
        <f t="shared" si="6"/>
        <v>0</v>
      </c>
      <c r="N14" s="122">
        <v>663.05</v>
      </c>
      <c r="O14" s="122">
        <v>175.67</v>
      </c>
      <c r="P14" s="91">
        <f>(N14-N13)*P$6</f>
        <v>0</v>
      </c>
      <c r="Q14" s="91">
        <f t="shared" si="7"/>
        <v>0</v>
      </c>
      <c r="R14" s="122">
        <v>729.42</v>
      </c>
      <c r="S14" s="122">
        <v>187.25</v>
      </c>
      <c r="T14" s="91">
        <f>(R14-R13)*T$6</f>
        <v>0</v>
      </c>
      <c r="U14" s="91">
        <f t="shared" si="8"/>
        <v>0</v>
      </c>
      <c r="V14" s="92" t="s">
        <v>8</v>
      </c>
      <c r="W14" s="122">
        <v>371.53</v>
      </c>
      <c r="X14" s="122">
        <v>108.55</v>
      </c>
      <c r="Y14" s="91">
        <f>(W14-W13)*Y$6</f>
        <v>0</v>
      </c>
      <c r="Z14" s="91">
        <f t="shared" si="9"/>
        <v>0</v>
      </c>
      <c r="AA14" s="122">
        <v>600.56</v>
      </c>
      <c r="AB14" s="122">
        <v>170.68</v>
      </c>
      <c r="AC14" s="91">
        <f t="shared" si="0"/>
        <v>0</v>
      </c>
      <c r="AD14" s="91">
        <f t="shared" si="0"/>
        <v>0</v>
      </c>
      <c r="AE14" s="123">
        <v>700.47</v>
      </c>
      <c r="AF14" s="123">
        <v>407.26</v>
      </c>
      <c r="AG14" s="91">
        <f t="shared" si="10"/>
        <v>0</v>
      </c>
      <c r="AH14" s="91">
        <f t="shared" si="10"/>
        <v>0</v>
      </c>
      <c r="AI14" s="123">
        <v>2423.93</v>
      </c>
      <c r="AJ14" s="123">
        <v>831.41</v>
      </c>
      <c r="AK14" s="91">
        <f t="shared" si="1"/>
        <v>0</v>
      </c>
      <c r="AL14" s="91">
        <f t="shared" si="1"/>
        <v>0</v>
      </c>
      <c r="AM14" s="123">
        <v>3046.29</v>
      </c>
      <c r="AN14" s="123">
        <v>809.5</v>
      </c>
      <c r="AO14" s="91">
        <f t="shared" si="2"/>
        <v>0</v>
      </c>
      <c r="AP14" s="91">
        <f t="shared" si="2"/>
        <v>0</v>
      </c>
      <c r="AQ14" s="92" t="s">
        <v>8</v>
      </c>
      <c r="AR14" s="123">
        <v>2935.76</v>
      </c>
      <c r="AS14" s="123">
        <v>899.48</v>
      </c>
      <c r="AT14" s="91">
        <f>(AR14-AR13)*AT$6</f>
        <v>0</v>
      </c>
      <c r="AU14" s="91">
        <f t="shared" si="11"/>
        <v>0</v>
      </c>
      <c r="AV14" s="123">
        <v>1417.26</v>
      </c>
      <c r="AW14" s="123">
        <v>573.23</v>
      </c>
      <c r="AX14" s="91">
        <f>(AV14-AV13)*AX$6</f>
        <v>0</v>
      </c>
      <c r="AY14" s="91">
        <f t="shared" si="12"/>
        <v>0</v>
      </c>
      <c r="AZ14" s="235">
        <v>0</v>
      </c>
      <c r="BA14" s="123">
        <v>0</v>
      </c>
      <c r="BB14" s="90">
        <f>(AZ14-AZ13)*BB$6</f>
        <v>0</v>
      </c>
      <c r="BC14" s="91">
        <f>(BA14-BA13)*BB$6</f>
        <v>0</v>
      </c>
      <c r="BD14" s="143">
        <f t="shared" si="3"/>
        <v>0</v>
      </c>
      <c r="BE14" s="142">
        <f t="shared" si="3"/>
        <v>0</v>
      </c>
      <c r="BG14" s="26"/>
      <c r="BI14" s="26"/>
    </row>
    <row r="15" spans="1:61" s="25" customFormat="1" ht="18" customHeight="1" thickBot="1">
      <c r="A15" s="96" t="s">
        <v>62</v>
      </c>
      <c r="B15" s="127">
        <v>26.27</v>
      </c>
      <c r="C15" s="127">
        <v>2.61</v>
      </c>
      <c r="D15" s="95"/>
      <c r="E15" s="95"/>
      <c r="F15" s="128">
        <v>147.1</v>
      </c>
      <c r="G15" s="127">
        <v>2.33</v>
      </c>
      <c r="H15" s="95"/>
      <c r="I15" s="95"/>
      <c r="J15" s="128">
        <v>439.87</v>
      </c>
      <c r="K15" s="128">
        <v>103.43</v>
      </c>
      <c r="L15" s="95"/>
      <c r="M15" s="95"/>
      <c r="N15" s="128">
        <v>663.07</v>
      </c>
      <c r="O15" s="128">
        <v>175.68</v>
      </c>
      <c r="P15" s="95"/>
      <c r="Q15" s="95"/>
      <c r="R15" s="128">
        <v>729.48</v>
      </c>
      <c r="S15" s="128">
        <v>187.28</v>
      </c>
      <c r="T15" s="95"/>
      <c r="U15" s="95"/>
      <c r="V15" s="96" t="s">
        <v>62</v>
      </c>
      <c r="W15" s="128">
        <v>371.54</v>
      </c>
      <c r="X15" s="128">
        <v>108.55</v>
      </c>
      <c r="Y15" s="95"/>
      <c r="Z15" s="95"/>
      <c r="AA15" s="128">
        <v>600.58</v>
      </c>
      <c r="AB15" s="128">
        <v>170.69</v>
      </c>
      <c r="AC15" s="95"/>
      <c r="AD15" s="95"/>
      <c r="AE15" s="129">
        <v>700.5</v>
      </c>
      <c r="AF15" s="129">
        <v>407.28</v>
      </c>
      <c r="AG15" s="95"/>
      <c r="AH15" s="95"/>
      <c r="AI15" s="129">
        <v>2423.96</v>
      </c>
      <c r="AJ15" s="129">
        <v>831.43</v>
      </c>
      <c r="AK15" s="95"/>
      <c r="AL15" s="95"/>
      <c r="AM15" s="129">
        <v>3046.31</v>
      </c>
      <c r="AN15" s="129">
        <v>809.51</v>
      </c>
      <c r="AO15" s="95"/>
      <c r="AP15" s="95"/>
      <c r="AQ15" s="96" t="s">
        <v>62</v>
      </c>
      <c r="AR15" s="129">
        <v>2935.79</v>
      </c>
      <c r="AS15" s="129">
        <v>899.5</v>
      </c>
      <c r="AT15" s="95"/>
      <c r="AU15" s="95"/>
      <c r="AV15" s="129">
        <v>1417.28</v>
      </c>
      <c r="AW15" s="129">
        <v>573.24</v>
      </c>
      <c r="AX15" s="95"/>
      <c r="AY15" s="95"/>
      <c r="AZ15" s="237">
        <v>0</v>
      </c>
      <c r="BA15" s="129">
        <v>0</v>
      </c>
      <c r="BB15" s="95"/>
      <c r="BC15" s="95"/>
      <c r="BD15" s="108"/>
      <c r="BE15" s="108"/>
      <c r="BG15" s="26"/>
      <c r="BI15" s="26"/>
    </row>
    <row r="16" spans="1:61" s="25" customFormat="1" ht="18" customHeight="1" thickBot="1">
      <c r="A16" s="100" t="s">
        <v>9</v>
      </c>
      <c r="B16" s="130">
        <v>26.28</v>
      </c>
      <c r="C16" s="130">
        <v>2.61</v>
      </c>
      <c r="D16" s="99">
        <f>(B16-B14)*D$6</f>
        <v>60.00000000000938</v>
      </c>
      <c r="E16" s="99">
        <f>(C16-C14)*D$6</f>
        <v>0</v>
      </c>
      <c r="F16" s="131">
        <v>147.11</v>
      </c>
      <c r="G16" s="130">
        <v>2.33</v>
      </c>
      <c r="H16" s="99">
        <f>(F16-F14)*H$6</f>
        <v>120.00000000006139</v>
      </c>
      <c r="I16" s="99">
        <f>(G16-G14)*H$6</f>
        <v>0</v>
      </c>
      <c r="J16" s="131">
        <v>439.9</v>
      </c>
      <c r="K16" s="131">
        <v>103.45</v>
      </c>
      <c r="L16" s="99">
        <f>(J16-J14)*L$6</f>
        <v>480.0000000000182</v>
      </c>
      <c r="M16" s="99">
        <f>(K16-K14)*L$6</f>
        <v>320.00000000005</v>
      </c>
      <c r="N16" s="131">
        <v>663.09</v>
      </c>
      <c r="O16" s="131">
        <v>175.69</v>
      </c>
      <c r="P16" s="99">
        <f>(N16-N14)*P$6</f>
        <v>240.00000000046384</v>
      </c>
      <c r="Q16" s="99">
        <f>(O16-O14)*P$6</f>
        <v>120.00000000006139</v>
      </c>
      <c r="R16" s="131">
        <v>729.54</v>
      </c>
      <c r="S16" s="131">
        <v>187.31</v>
      </c>
      <c r="T16" s="99">
        <f>(R16-R14)*T$6</f>
        <v>960.0000000000364</v>
      </c>
      <c r="U16" s="99">
        <f>(S16-S14)*T$6</f>
        <v>480.0000000000182</v>
      </c>
      <c r="V16" s="100" t="s">
        <v>9</v>
      </c>
      <c r="W16" s="131">
        <v>371.55</v>
      </c>
      <c r="X16" s="131">
        <v>108.56</v>
      </c>
      <c r="Y16" s="99">
        <f>(W16-W14)*Y$6</f>
        <v>160.00000000030923</v>
      </c>
      <c r="Z16" s="99">
        <f>(X16-X14)*Y$6</f>
        <v>80.00000000004093</v>
      </c>
      <c r="AA16" s="131">
        <v>600.61</v>
      </c>
      <c r="AB16" s="131">
        <v>170.71</v>
      </c>
      <c r="AC16" s="99">
        <f>(AA16-AA14)*$AC$6</f>
        <v>300.0000000004093</v>
      </c>
      <c r="AD16" s="99">
        <f>(AB16-AB14)*$AC$6</f>
        <v>180.00000000000682</v>
      </c>
      <c r="AE16" s="132">
        <v>700.53</v>
      </c>
      <c r="AF16" s="132">
        <v>407.3</v>
      </c>
      <c r="AG16" s="99">
        <f>(AE16-AE14)*$AG$6</f>
        <v>359.9999999996726</v>
      </c>
      <c r="AH16" s="99">
        <f>(AF16-AF14)*$AG$6</f>
        <v>240.00000000012278</v>
      </c>
      <c r="AI16" s="132">
        <v>2423.99</v>
      </c>
      <c r="AJ16" s="132">
        <v>831.45</v>
      </c>
      <c r="AK16" s="99">
        <f>(AI16-AI14)*$AK$6</f>
        <v>359.9999999996726</v>
      </c>
      <c r="AL16" s="99">
        <f>(AJ16-AJ14)*$AK$6</f>
        <v>240.00000000046384</v>
      </c>
      <c r="AM16" s="132">
        <v>3046.33</v>
      </c>
      <c r="AN16" s="132">
        <v>809.52</v>
      </c>
      <c r="AO16" s="99">
        <f>(AM16-AM14)*$AO$6</f>
        <v>239.99999999978172</v>
      </c>
      <c r="AP16" s="99">
        <f>(AN16-AN14)*$AO$6</f>
        <v>119.99999999989086</v>
      </c>
      <c r="AQ16" s="100" t="s">
        <v>9</v>
      </c>
      <c r="AR16" s="132">
        <v>2935.82</v>
      </c>
      <c r="AS16" s="132">
        <v>899.52</v>
      </c>
      <c r="AT16" s="99">
        <f>(AR16-AR14)*AT$6</f>
        <v>479.99999999956344</v>
      </c>
      <c r="AU16" s="99">
        <f>(AS16-AS14)*AT$6</f>
        <v>319.99999999970896</v>
      </c>
      <c r="AV16" s="132">
        <v>1417.29</v>
      </c>
      <c r="AW16" s="132">
        <v>573.25</v>
      </c>
      <c r="AX16" s="99">
        <f>(AV16-AV14)*AX$6</f>
        <v>179.9999999998363</v>
      </c>
      <c r="AY16" s="99">
        <f>(AW16-AW14)*AX$6</f>
        <v>119.99999999989086</v>
      </c>
      <c r="AZ16" s="238">
        <v>0</v>
      </c>
      <c r="BA16" s="132">
        <v>0</v>
      </c>
      <c r="BB16" s="98">
        <f>(AZ16-AZ14)*BB$6</f>
        <v>0</v>
      </c>
      <c r="BC16" s="99">
        <f>(BA16-BA14)*BB$6</f>
        <v>0</v>
      </c>
      <c r="BD16" s="146">
        <f>BB16+D16+H16+L16+P16+T16+Y16+AC16+AG16+AK16+AO16+AT16+AX16</f>
        <v>3939.9999999998345</v>
      </c>
      <c r="BE16" s="147">
        <f>BC16+E16+I16+M16+Q16+U16+Z16+AD16+AH16+AL16+AP16+AU16+AY16</f>
        <v>2220.0000000002547</v>
      </c>
      <c r="BG16" s="26"/>
      <c r="BI16" s="26"/>
    </row>
    <row r="17" spans="1:61" s="25" customFormat="1" ht="18" customHeight="1">
      <c r="A17" s="88" t="s">
        <v>63</v>
      </c>
      <c r="B17" s="133">
        <v>26.28</v>
      </c>
      <c r="C17" s="133">
        <v>2.61</v>
      </c>
      <c r="D17" s="95"/>
      <c r="E17" s="95"/>
      <c r="F17" s="134">
        <v>147.12</v>
      </c>
      <c r="G17" s="133">
        <v>2.33</v>
      </c>
      <c r="H17" s="95"/>
      <c r="I17" s="95"/>
      <c r="J17" s="134">
        <v>439.93</v>
      </c>
      <c r="K17" s="134">
        <v>103.46</v>
      </c>
      <c r="L17" s="87"/>
      <c r="M17" s="87"/>
      <c r="N17" s="134">
        <v>663.12</v>
      </c>
      <c r="O17" s="134">
        <v>175.7</v>
      </c>
      <c r="P17" s="87"/>
      <c r="Q17" s="87"/>
      <c r="R17" s="134">
        <v>729.6</v>
      </c>
      <c r="S17" s="134">
        <v>187.35</v>
      </c>
      <c r="T17" s="87"/>
      <c r="U17" s="87"/>
      <c r="V17" s="88" t="s">
        <v>63</v>
      </c>
      <c r="W17" s="134">
        <v>371.55</v>
      </c>
      <c r="X17" s="134">
        <v>108.56</v>
      </c>
      <c r="Y17" s="87"/>
      <c r="Z17" s="87"/>
      <c r="AA17" s="134">
        <v>600.63</v>
      </c>
      <c r="AB17" s="134">
        <v>170.72</v>
      </c>
      <c r="AC17" s="95"/>
      <c r="AD17" s="95"/>
      <c r="AE17" s="135">
        <v>700.56</v>
      </c>
      <c r="AF17" s="135">
        <v>407.31</v>
      </c>
      <c r="AG17" s="95"/>
      <c r="AH17" s="95"/>
      <c r="AI17" s="135">
        <v>2424.02</v>
      </c>
      <c r="AJ17" s="135">
        <v>831.48</v>
      </c>
      <c r="AK17" s="95"/>
      <c r="AL17" s="95"/>
      <c r="AM17" s="135">
        <v>3046.35</v>
      </c>
      <c r="AN17" s="135">
        <v>809.53</v>
      </c>
      <c r="AO17" s="95"/>
      <c r="AP17" s="95"/>
      <c r="AQ17" s="88" t="s">
        <v>63</v>
      </c>
      <c r="AR17" s="135">
        <v>2935.85</v>
      </c>
      <c r="AS17" s="135">
        <v>899.54</v>
      </c>
      <c r="AT17" s="95"/>
      <c r="AU17" s="95"/>
      <c r="AV17" s="135">
        <v>1417.3</v>
      </c>
      <c r="AW17" s="135">
        <v>573.25</v>
      </c>
      <c r="AX17" s="95"/>
      <c r="AY17" s="95"/>
      <c r="AZ17" s="239">
        <v>0</v>
      </c>
      <c r="BA17" s="135">
        <v>0</v>
      </c>
      <c r="BB17" s="95"/>
      <c r="BC17" s="95"/>
      <c r="BD17" s="107"/>
      <c r="BE17" s="107"/>
      <c r="BG17" s="26"/>
      <c r="BI17" s="26"/>
    </row>
    <row r="18" spans="1:61" s="25" customFormat="1" ht="18" customHeight="1">
      <c r="A18" s="92" t="s">
        <v>10</v>
      </c>
      <c r="B18" s="121">
        <v>26.28</v>
      </c>
      <c r="C18" s="121">
        <v>2.61</v>
      </c>
      <c r="D18" s="91">
        <f>(B18-B16)*D$6</f>
        <v>0</v>
      </c>
      <c r="E18" s="91">
        <f>(C18-C16)*D$6</f>
        <v>0</v>
      </c>
      <c r="F18" s="122">
        <v>147.15</v>
      </c>
      <c r="G18" s="121">
        <v>2.33</v>
      </c>
      <c r="H18" s="91">
        <f>(F18-F16)*H$6</f>
        <v>239.99999999995225</v>
      </c>
      <c r="I18" s="91">
        <f>(G18-G16)*H$6</f>
        <v>0</v>
      </c>
      <c r="J18" s="122">
        <v>440.01</v>
      </c>
      <c r="K18" s="122">
        <v>103.48</v>
      </c>
      <c r="L18" s="91">
        <f>(J18-J16)*L$6</f>
        <v>880.0000000001091</v>
      </c>
      <c r="M18" s="91">
        <f>(K18-K16)*L$6</f>
        <v>240.0000000000091</v>
      </c>
      <c r="N18" s="122">
        <v>663.19</v>
      </c>
      <c r="O18" s="122">
        <v>175.71</v>
      </c>
      <c r="P18" s="91">
        <f>(N18-N16)*P$6</f>
        <v>600.0000000001364</v>
      </c>
      <c r="Q18" s="91">
        <f>(O18-O16)*P$6</f>
        <v>120.00000000006139</v>
      </c>
      <c r="R18" s="122">
        <v>729.8</v>
      </c>
      <c r="S18" s="122">
        <v>187.39</v>
      </c>
      <c r="T18" s="91">
        <f>(R18-R16)*T$6</f>
        <v>2079.9999999999272</v>
      </c>
      <c r="U18" s="91">
        <f>(S18-S16)*T$6</f>
        <v>639.9999999998727</v>
      </c>
      <c r="V18" s="92" t="s">
        <v>10</v>
      </c>
      <c r="W18" s="122">
        <v>371.58</v>
      </c>
      <c r="X18" s="122">
        <v>108.56</v>
      </c>
      <c r="Y18" s="91">
        <f>(W18-W16)*Y$6</f>
        <v>239.99999999978172</v>
      </c>
      <c r="Z18" s="91">
        <f>(X18-X16)*Y$6</f>
        <v>0</v>
      </c>
      <c r="AA18" s="122">
        <v>600.7</v>
      </c>
      <c r="AB18" s="122">
        <v>170.74</v>
      </c>
      <c r="AC18" s="91">
        <f>(AA18-AA16)*$AC$6</f>
        <v>540.000000000191</v>
      </c>
      <c r="AD18" s="91">
        <f>(AB18-AB16)*$AC$6</f>
        <v>180.00000000000682</v>
      </c>
      <c r="AE18" s="123">
        <v>700.66</v>
      </c>
      <c r="AF18" s="123">
        <v>407.33</v>
      </c>
      <c r="AG18" s="91">
        <f>(AE18-AE16)*$AG$6</f>
        <v>779.9999999999727</v>
      </c>
      <c r="AH18" s="91">
        <f>(AF18-AF16)*$AG$6</f>
        <v>179.9999999998363</v>
      </c>
      <c r="AI18" s="123">
        <v>2424.12</v>
      </c>
      <c r="AJ18" s="123">
        <v>831.5</v>
      </c>
      <c r="AK18" s="91">
        <f>(AI18-AI16)*$AK$6</f>
        <v>780.0000000006548</v>
      </c>
      <c r="AL18" s="91">
        <f>(AJ18-AJ16)*$AK$6</f>
        <v>299.99999999972715</v>
      </c>
      <c r="AM18" s="123">
        <v>3046.42</v>
      </c>
      <c r="AN18" s="123">
        <v>809.55</v>
      </c>
      <c r="AO18" s="91">
        <f>(AM18-AM16)*$AO$6</f>
        <v>540.0000000008731</v>
      </c>
      <c r="AP18" s="91">
        <f>(AN18-AN16)*$AO$6</f>
        <v>179.9999999998363</v>
      </c>
      <c r="AQ18" s="92" t="s">
        <v>10</v>
      </c>
      <c r="AR18" s="123">
        <v>2935.95</v>
      </c>
      <c r="AS18" s="123">
        <v>899.56</v>
      </c>
      <c r="AT18" s="91">
        <f>(AR18-AR16)*AT$6</f>
        <v>1039.9999999972351</v>
      </c>
      <c r="AU18" s="91">
        <f>(AS18-AS16)*AT$6</f>
        <v>319.99999999970896</v>
      </c>
      <c r="AV18" s="123">
        <v>1417.33</v>
      </c>
      <c r="AW18" s="123">
        <v>573.26</v>
      </c>
      <c r="AX18" s="91">
        <f>(AV18-AV16)*AX$6</f>
        <v>239.99999999978172</v>
      </c>
      <c r="AY18" s="91">
        <f>(AW18-AW16)*AX$6</f>
        <v>59.99999999994543</v>
      </c>
      <c r="AZ18" s="235">
        <v>0</v>
      </c>
      <c r="BA18" s="123">
        <v>0</v>
      </c>
      <c r="BB18" s="90">
        <f>(AZ18-AZ16)*BB$6</f>
        <v>0</v>
      </c>
      <c r="BC18" s="91">
        <f>(BA18-BA16)*BB$6</f>
        <v>0</v>
      </c>
      <c r="BD18" s="143">
        <f aca="true" t="shared" si="13" ref="BD18:BE23">BB18+D18+H18+L18+P18+T18+Y18+AC18+AG18+AK18+AO18+AT18+AX18</f>
        <v>7959.999999998616</v>
      </c>
      <c r="BE18" s="142">
        <f t="shared" si="13"/>
        <v>2219.999999999004</v>
      </c>
      <c r="BG18" s="26"/>
      <c r="BI18" s="26"/>
    </row>
    <row r="19" spans="1:61" s="25" customFormat="1" ht="18" customHeight="1">
      <c r="A19" s="92" t="s">
        <v>11</v>
      </c>
      <c r="B19" s="121">
        <v>26.28</v>
      </c>
      <c r="C19" s="121">
        <v>2.61</v>
      </c>
      <c r="D19" s="91">
        <f aca="true" t="shared" si="14" ref="D19:D43">(B19-B18)*D$6</f>
        <v>0</v>
      </c>
      <c r="E19" s="91">
        <f t="shared" si="4"/>
        <v>0</v>
      </c>
      <c r="F19" s="122">
        <v>147.15</v>
      </c>
      <c r="G19" s="121">
        <v>2.33</v>
      </c>
      <c r="H19" s="91">
        <f aca="true" t="shared" si="15" ref="H19:H43">(F19-F18)*H$6</f>
        <v>0</v>
      </c>
      <c r="I19" s="91">
        <f t="shared" si="5"/>
        <v>0</v>
      </c>
      <c r="J19" s="122">
        <v>440.01</v>
      </c>
      <c r="K19" s="122">
        <v>103.51</v>
      </c>
      <c r="L19" s="91">
        <f aca="true" t="shared" si="16" ref="L19:L43">(J19-J18)*L$6</f>
        <v>0</v>
      </c>
      <c r="M19" s="91">
        <f t="shared" si="6"/>
        <v>240.0000000000091</v>
      </c>
      <c r="N19" s="122">
        <v>663.19</v>
      </c>
      <c r="O19" s="122">
        <v>175.73</v>
      </c>
      <c r="P19" s="91">
        <f aca="true" t="shared" si="17" ref="P19:P43">(N19-N18)*P$6</f>
        <v>0</v>
      </c>
      <c r="Q19" s="91">
        <f t="shared" si="7"/>
        <v>119.99999999989086</v>
      </c>
      <c r="R19" s="122">
        <v>729.8</v>
      </c>
      <c r="S19" s="122">
        <v>187.46</v>
      </c>
      <c r="T19" s="91">
        <f aca="true" t="shared" si="18" ref="T19:T43">(R19-R18)*T$6</f>
        <v>0</v>
      </c>
      <c r="U19" s="91">
        <f t="shared" si="8"/>
        <v>560.0000000001728</v>
      </c>
      <c r="V19" s="92" t="s">
        <v>11</v>
      </c>
      <c r="W19" s="122">
        <v>371.58</v>
      </c>
      <c r="X19" s="122">
        <v>108.57</v>
      </c>
      <c r="Y19" s="91">
        <f aca="true" t="shared" si="19" ref="Y19:Y43">(W19-W18)*Y$6</f>
        <v>0</v>
      </c>
      <c r="Z19" s="91">
        <f t="shared" si="9"/>
        <v>79.99999999992724</v>
      </c>
      <c r="AA19" s="122">
        <v>600.7</v>
      </c>
      <c r="AB19" s="122">
        <v>170.77</v>
      </c>
      <c r="AC19" s="91">
        <f aca="true" t="shared" si="20" ref="AC19:AD23">(AA19-AA18)*$AC$6</f>
        <v>0</v>
      </c>
      <c r="AD19" s="91">
        <f t="shared" si="20"/>
        <v>180.00000000000682</v>
      </c>
      <c r="AE19" s="123">
        <v>700.66</v>
      </c>
      <c r="AF19" s="123">
        <v>407.37</v>
      </c>
      <c r="AG19" s="91">
        <f t="shared" si="10"/>
        <v>0</v>
      </c>
      <c r="AH19" s="91">
        <f t="shared" si="10"/>
        <v>240.00000000012278</v>
      </c>
      <c r="AI19" s="123">
        <v>2424.12</v>
      </c>
      <c r="AJ19" s="123">
        <v>831.54</v>
      </c>
      <c r="AK19" s="91">
        <f aca="true" t="shared" si="21" ref="AK19:AL23">(AI19-AI18)*$AK$6</f>
        <v>0</v>
      </c>
      <c r="AL19" s="91">
        <f t="shared" si="21"/>
        <v>239.99999999978172</v>
      </c>
      <c r="AM19" s="123">
        <v>3046.42</v>
      </c>
      <c r="AN19" s="123">
        <v>809.57</v>
      </c>
      <c r="AO19" s="91">
        <f aca="true" t="shared" si="22" ref="AO19:AP23">(AM19-AM18)*$AO$6</f>
        <v>0</v>
      </c>
      <c r="AP19" s="91">
        <f t="shared" si="22"/>
        <v>120.00000000057298</v>
      </c>
      <c r="AQ19" s="92" t="s">
        <v>11</v>
      </c>
      <c r="AR19" s="123">
        <v>2935.95</v>
      </c>
      <c r="AS19" s="123">
        <v>899.6</v>
      </c>
      <c r="AT19" s="91">
        <f aca="true" t="shared" si="23" ref="AT19:AT43">(AR19-AR18)*AT$6</f>
        <v>0</v>
      </c>
      <c r="AU19" s="91">
        <f t="shared" si="11"/>
        <v>320.00000000061846</v>
      </c>
      <c r="AV19" s="123">
        <v>1417.33</v>
      </c>
      <c r="AW19" s="123">
        <v>573.28</v>
      </c>
      <c r="AX19" s="91">
        <f aca="true" t="shared" si="24" ref="AX19:AX43">(AV19-AV18)*AX$6</f>
        <v>0</v>
      </c>
      <c r="AY19" s="91">
        <f t="shared" si="12"/>
        <v>119.99999999989086</v>
      </c>
      <c r="AZ19" s="235">
        <v>0</v>
      </c>
      <c r="BA19" s="123">
        <v>0</v>
      </c>
      <c r="BB19" s="90">
        <f>(AZ19-AZ18)*BB$6</f>
        <v>0</v>
      </c>
      <c r="BC19" s="91">
        <f>(BA19-BA18)*BB$6</f>
        <v>0</v>
      </c>
      <c r="BD19" s="143">
        <f t="shared" si="13"/>
        <v>0</v>
      </c>
      <c r="BE19" s="142">
        <f t="shared" si="13"/>
        <v>2220.0000000009936</v>
      </c>
      <c r="BG19" s="26"/>
      <c r="BI19" s="26"/>
    </row>
    <row r="20" spans="1:61" s="25" customFormat="1" ht="18" customHeight="1">
      <c r="A20" s="92" t="s">
        <v>12</v>
      </c>
      <c r="B20" s="121">
        <v>26.28</v>
      </c>
      <c r="C20" s="121">
        <v>2.61</v>
      </c>
      <c r="D20" s="91">
        <f t="shared" si="14"/>
        <v>0</v>
      </c>
      <c r="E20" s="91">
        <f t="shared" si="4"/>
        <v>0</v>
      </c>
      <c r="F20" s="122">
        <v>147.18</v>
      </c>
      <c r="G20" s="121">
        <v>2.33</v>
      </c>
      <c r="H20" s="91">
        <f t="shared" si="15"/>
        <v>180.00000000000682</v>
      </c>
      <c r="I20" s="91">
        <f t="shared" si="5"/>
        <v>0</v>
      </c>
      <c r="J20" s="122">
        <v>440.07</v>
      </c>
      <c r="K20" s="122">
        <v>103.54</v>
      </c>
      <c r="L20" s="91">
        <f t="shared" si="16"/>
        <v>480.0000000000182</v>
      </c>
      <c r="M20" s="91">
        <f t="shared" si="6"/>
        <v>240.0000000000091</v>
      </c>
      <c r="N20" s="122">
        <v>663.25</v>
      </c>
      <c r="O20" s="122">
        <v>175.75</v>
      </c>
      <c r="P20" s="91">
        <f t="shared" si="17"/>
        <v>359.9999999996726</v>
      </c>
      <c r="Q20" s="91">
        <f t="shared" si="7"/>
        <v>120.00000000006139</v>
      </c>
      <c r="R20" s="122">
        <v>729.97</v>
      </c>
      <c r="S20" s="122">
        <v>187.54</v>
      </c>
      <c r="T20" s="91">
        <f t="shared" si="18"/>
        <v>1360.000000000582</v>
      </c>
      <c r="U20" s="91">
        <f t="shared" si="8"/>
        <v>639.9999999998727</v>
      </c>
      <c r="V20" s="92" t="s">
        <v>12</v>
      </c>
      <c r="W20" s="122">
        <v>371.6</v>
      </c>
      <c r="X20" s="122">
        <v>108.58</v>
      </c>
      <c r="Y20" s="91">
        <f t="shared" si="19"/>
        <v>160.00000000030923</v>
      </c>
      <c r="Z20" s="91">
        <f t="shared" si="9"/>
        <v>80.00000000004093</v>
      </c>
      <c r="AA20" s="122">
        <v>600.77</v>
      </c>
      <c r="AB20" s="122">
        <v>170.79</v>
      </c>
      <c r="AC20" s="91">
        <f t="shared" si="20"/>
        <v>419.999999999618</v>
      </c>
      <c r="AD20" s="91">
        <f t="shared" si="20"/>
        <v>119.99999999989086</v>
      </c>
      <c r="AE20" s="123">
        <v>700.69</v>
      </c>
      <c r="AF20" s="123">
        <v>407.38</v>
      </c>
      <c r="AG20" s="91">
        <f t="shared" si="10"/>
        <v>180.0000000005184</v>
      </c>
      <c r="AH20" s="91">
        <f t="shared" si="10"/>
        <v>59.99999999994543</v>
      </c>
      <c r="AI20" s="123">
        <v>2424.19</v>
      </c>
      <c r="AJ20" s="123">
        <v>831.58</v>
      </c>
      <c r="AK20" s="91">
        <f t="shared" si="21"/>
        <v>420.00000000098225</v>
      </c>
      <c r="AL20" s="91">
        <f t="shared" si="21"/>
        <v>240.00000000046384</v>
      </c>
      <c r="AM20" s="123">
        <v>3046.48</v>
      </c>
      <c r="AN20" s="123">
        <v>809.59</v>
      </c>
      <c r="AO20" s="91">
        <f t="shared" si="22"/>
        <v>359.9999999996726</v>
      </c>
      <c r="AP20" s="91">
        <f t="shared" si="22"/>
        <v>119.99999999989086</v>
      </c>
      <c r="AQ20" s="92" t="s">
        <v>12</v>
      </c>
      <c r="AR20" s="123">
        <v>2936.04</v>
      </c>
      <c r="AS20" s="123">
        <v>899.64</v>
      </c>
      <c r="AT20" s="91">
        <f t="shared" si="23"/>
        <v>720.0000000011642</v>
      </c>
      <c r="AU20" s="91">
        <f t="shared" si="11"/>
        <v>319.99999999970896</v>
      </c>
      <c r="AV20" s="123">
        <v>1417.35</v>
      </c>
      <c r="AW20" s="123">
        <v>573.29</v>
      </c>
      <c r="AX20" s="91">
        <f t="shared" si="24"/>
        <v>119.99999999989086</v>
      </c>
      <c r="AY20" s="91">
        <f t="shared" si="12"/>
        <v>59.99999999994543</v>
      </c>
      <c r="AZ20" s="235">
        <v>0</v>
      </c>
      <c r="BA20" s="123">
        <v>0</v>
      </c>
      <c r="BB20" s="90">
        <f>(AZ20-AZ19)*BB$6</f>
        <v>0</v>
      </c>
      <c r="BC20" s="91">
        <f>(BA20-BA19)*BB$6</f>
        <v>0</v>
      </c>
      <c r="BD20" s="143">
        <f t="shared" si="13"/>
        <v>4760.000000002436</v>
      </c>
      <c r="BE20" s="142">
        <f t="shared" si="13"/>
        <v>1999.9999999998295</v>
      </c>
      <c r="BG20" s="26"/>
      <c r="BI20" s="26"/>
    </row>
    <row r="21" spans="1:61" s="25" customFormat="1" ht="18" customHeight="1">
      <c r="A21" s="92" t="s">
        <v>13</v>
      </c>
      <c r="B21" s="121">
        <v>26.29</v>
      </c>
      <c r="C21" s="121">
        <v>2.61</v>
      </c>
      <c r="D21" s="91">
        <f t="shared" si="14"/>
        <v>59.99999999998806</v>
      </c>
      <c r="E21" s="91">
        <f t="shared" si="4"/>
        <v>0</v>
      </c>
      <c r="F21" s="122">
        <v>147.22</v>
      </c>
      <c r="G21" s="121">
        <v>2.33</v>
      </c>
      <c r="H21" s="91">
        <f t="shared" si="15"/>
        <v>239.99999999995225</v>
      </c>
      <c r="I21" s="91">
        <f t="shared" si="5"/>
        <v>0</v>
      </c>
      <c r="J21" s="122">
        <v>440.15</v>
      </c>
      <c r="K21" s="122">
        <v>103.58</v>
      </c>
      <c r="L21" s="91">
        <f t="shared" si="16"/>
        <v>639.9999999998727</v>
      </c>
      <c r="M21" s="91">
        <f t="shared" si="6"/>
        <v>319.99999999993634</v>
      </c>
      <c r="N21" s="122">
        <v>663.32</v>
      </c>
      <c r="O21" s="122">
        <v>175.78</v>
      </c>
      <c r="P21" s="91">
        <f t="shared" si="17"/>
        <v>420.00000000030013</v>
      </c>
      <c r="Q21" s="91">
        <f t="shared" si="7"/>
        <v>180.00000000000682</v>
      </c>
      <c r="R21" s="122">
        <v>730.18</v>
      </c>
      <c r="S21" s="122">
        <v>187.62</v>
      </c>
      <c r="T21" s="91">
        <f t="shared" si="18"/>
        <v>1679.9999999993815</v>
      </c>
      <c r="U21" s="91">
        <f t="shared" si="8"/>
        <v>640.0000000001</v>
      </c>
      <c r="V21" s="92" t="s">
        <v>13</v>
      </c>
      <c r="W21" s="122">
        <v>371.61</v>
      </c>
      <c r="X21" s="122">
        <v>108.59</v>
      </c>
      <c r="Y21" s="91">
        <f t="shared" si="19"/>
        <v>79.99999999992724</v>
      </c>
      <c r="Z21" s="91">
        <f t="shared" si="9"/>
        <v>80.00000000004093</v>
      </c>
      <c r="AA21" s="122">
        <v>600.85</v>
      </c>
      <c r="AB21" s="122">
        <v>170.82</v>
      </c>
      <c r="AC21" s="91">
        <f t="shared" si="20"/>
        <v>480.00000000024556</v>
      </c>
      <c r="AD21" s="91">
        <f t="shared" si="20"/>
        <v>180.00000000000682</v>
      </c>
      <c r="AE21" s="123">
        <v>700.7</v>
      </c>
      <c r="AF21" s="123">
        <v>407.39</v>
      </c>
      <c r="AG21" s="91">
        <f t="shared" si="10"/>
        <v>59.99999999994543</v>
      </c>
      <c r="AH21" s="91">
        <f t="shared" si="10"/>
        <v>59.99999999994543</v>
      </c>
      <c r="AI21" s="123">
        <v>2424.29</v>
      </c>
      <c r="AJ21" s="123">
        <v>831.62</v>
      </c>
      <c r="AK21" s="91">
        <f t="shared" si="21"/>
        <v>599.9999999994543</v>
      </c>
      <c r="AL21" s="91">
        <f t="shared" si="21"/>
        <v>239.99999999978172</v>
      </c>
      <c r="AM21" s="123">
        <v>3046.56</v>
      </c>
      <c r="AN21" s="123">
        <v>809.61</v>
      </c>
      <c r="AO21" s="91">
        <f t="shared" si="22"/>
        <v>479.99999999956344</v>
      </c>
      <c r="AP21" s="91">
        <f t="shared" si="22"/>
        <v>119.99999999989086</v>
      </c>
      <c r="AQ21" s="92" t="s">
        <v>13</v>
      </c>
      <c r="AR21" s="123">
        <v>2936.16</v>
      </c>
      <c r="AS21" s="123">
        <v>899.68</v>
      </c>
      <c r="AT21" s="91">
        <f t="shared" si="23"/>
        <v>959.9999999991269</v>
      </c>
      <c r="AU21" s="91">
        <f t="shared" si="11"/>
        <v>319.99999999970896</v>
      </c>
      <c r="AV21" s="123">
        <v>1417.39</v>
      </c>
      <c r="AW21" s="123">
        <v>573.3</v>
      </c>
      <c r="AX21" s="91">
        <f t="shared" si="24"/>
        <v>240.00000000114596</v>
      </c>
      <c r="AY21" s="91">
        <f t="shared" si="12"/>
        <v>59.99999999994543</v>
      </c>
      <c r="AZ21" s="235">
        <v>0</v>
      </c>
      <c r="BA21" s="123">
        <v>0</v>
      </c>
      <c r="BB21" s="90">
        <f>(AZ21-AZ20)*BB$6</f>
        <v>0</v>
      </c>
      <c r="BC21" s="91">
        <f>(BA21-BA20)*BB$6</f>
        <v>0</v>
      </c>
      <c r="BD21" s="143">
        <f t="shared" si="13"/>
        <v>5939.999999998903</v>
      </c>
      <c r="BE21" s="142">
        <f t="shared" si="13"/>
        <v>2199.9999999993634</v>
      </c>
      <c r="BG21" s="26"/>
      <c r="BI21" s="26"/>
    </row>
    <row r="22" spans="1:61" s="25" customFormat="1" ht="18" customHeight="1">
      <c r="A22" s="92" t="s">
        <v>14</v>
      </c>
      <c r="B22" s="121">
        <v>26.29</v>
      </c>
      <c r="C22" s="121">
        <v>2.61</v>
      </c>
      <c r="D22" s="91">
        <f t="shared" si="14"/>
        <v>0</v>
      </c>
      <c r="E22" s="91">
        <f t="shared" si="4"/>
        <v>0</v>
      </c>
      <c r="F22" s="122">
        <v>147.28</v>
      </c>
      <c r="G22" s="121">
        <v>2.34</v>
      </c>
      <c r="H22" s="91">
        <f t="shared" si="15"/>
        <v>360.00000000001364</v>
      </c>
      <c r="I22" s="91">
        <f t="shared" si="5"/>
        <v>59.99999999999872</v>
      </c>
      <c r="J22" s="122">
        <v>440.24</v>
      </c>
      <c r="K22" s="122">
        <v>103.61</v>
      </c>
      <c r="L22" s="91">
        <f t="shared" si="16"/>
        <v>720.0000000002547</v>
      </c>
      <c r="M22" s="91">
        <f t="shared" si="6"/>
        <v>240.0000000000091</v>
      </c>
      <c r="N22" s="122">
        <v>663.39</v>
      </c>
      <c r="O22" s="122">
        <v>175.8</v>
      </c>
      <c r="P22" s="91">
        <f t="shared" si="17"/>
        <v>419.999999999618</v>
      </c>
      <c r="Q22" s="91">
        <f t="shared" si="7"/>
        <v>120.00000000006139</v>
      </c>
      <c r="R22" s="122">
        <v>730.42</v>
      </c>
      <c r="S22" s="122">
        <v>187.69</v>
      </c>
      <c r="T22" s="91">
        <f t="shared" si="18"/>
        <v>1920.0000000000728</v>
      </c>
      <c r="U22" s="91">
        <f t="shared" si="8"/>
        <v>559.9999999999454</v>
      </c>
      <c r="V22" s="92" t="s">
        <v>14</v>
      </c>
      <c r="W22" s="122">
        <v>371.63</v>
      </c>
      <c r="X22" s="122">
        <v>108.59</v>
      </c>
      <c r="Y22" s="91">
        <f t="shared" si="19"/>
        <v>159.99999999985448</v>
      </c>
      <c r="Z22" s="91">
        <f t="shared" si="9"/>
        <v>0</v>
      </c>
      <c r="AA22" s="122">
        <v>600.94</v>
      </c>
      <c r="AB22" s="122">
        <v>170.85</v>
      </c>
      <c r="AC22" s="91">
        <f t="shared" si="20"/>
        <v>540.000000000191</v>
      </c>
      <c r="AD22" s="91">
        <f t="shared" si="20"/>
        <v>180.00000000000682</v>
      </c>
      <c r="AE22" s="123">
        <v>700.71</v>
      </c>
      <c r="AF22" s="123">
        <v>407.4</v>
      </c>
      <c r="AG22" s="91">
        <f t="shared" si="10"/>
        <v>59.99999999994543</v>
      </c>
      <c r="AH22" s="91">
        <f t="shared" si="10"/>
        <v>59.99999999994543</v>
      </c>
      <c r="AI22" s="123">
        <v>2424.39</v>
      </c>
      <c r="AJ22" s="123">
        <v>831.67</v>
      </c>
      <c r="AK22" s="91">
        <f t="shared" si="21"/>
        <v>599.9999999994543</v>
      </c>
      <c r="AL22" s="91">
        <f t="shared" si="21"/>
        <v>299.99999999972715</v>
      </c>
      <c r="AM22" s="123">
        <v>3046.64</v>
      </c>
      <c r="AN22" s="123">
        <v>809.63</v>
      </c>
      <c r="AO22" s="91">
        <f t="shared" si="22"/>
        <v>479.99999999956344</v>
      </c>
      <c r="AP22" s="91">
        <f t="shared" si="22"/>
        <v>119.99999999989086</v>
      </c>
      <c r="AQ22" s="92" t="s">
        <v>14</v>
      </c>
      <c r="AR22" s="123">
        <v>2936.29</v>
      </c>
      <c r="AS22" s="123">
        <v>899.72</v>
      </c>
      <c r="AT22" s="91">
        <f t="shared" si="23"/>
        <v>1040.0000000008731</v>
      </c>
      <c r="AU22" s="91">
        <f t="shared" si="11"/>
        <v>320.00000000061846</v>
      </c>
      <c r="AV22" s="123">
        <v>1417.43</v>
      </c>
      <c r="AW22" s="123">
        <v>573.33</v>
      </c>
      <c r="AX22" s="91">
        <f t="shared" si="24"/>
        <v>239.99999999978172</v>
      </c>
      <c r="AY22" s="91">
        <f t="shared" si="12"/>
        <v>180.0000000005184</v>
      </c>
      <c r="AZ22" s="235">
        <v>0</v>
      </c>
      <c r="BA22" s="123">
        <v>0</v>
      </c>
      <c r="BB22" s="90">
        <f>(AZ22-AZ21)*BB$6</f>
        <v>0</v>
      </c>
      <c r="BC22" s="91">
        <f>(BA22-BA21)*BB$6</f>
        <v>0</v>
      </c>
      <c r="BD22" s="143">
        <f t="shared" si="13"/>
        <v>6539.999999999623</v>
      </c>
      <c r="BE22" s="142">
        <f t="shared" si="13"/>
        <v>2140.0000000007217</v>
      </c>
      <c r="BG22" s="26"/>
      <c r="BI22" s="26"/>
    </row>
    <row r="23" spans="1:61" s="25" customFormat="1" ht="18" customHeight="1">
      <c r="A23" s="92" t="s">
        <v>15</v>
      </c>
      <c r="B23" s="124">
        <v>26.29</v>
      </c>
      <c r="C23" s="124">
        <v>2.61</v>
      </c>
      <c r="D23" s="91">
        <f t="shared" si="14"/>
        <v>0</v>
      </c>
      <c r="E23" s="91">
        <f t="shared" si="4"/>
        <v>0</v>
      </c>
      <c r="F23" s="125">
        <v>147.33</v>
      </c>
      <c r="G23" s="124">
        <v>2.34</v>
      </c>
      <c r="H23" s="91">
        <f t="shared" si="15"/>
        <v>300.0000000000682</v>
      </c>
      <c r="I23" s="91">
        <f t="shared" si="5"/>
        <v>0</v>
      </c>
      <c r="J23" s="125">
        <v>440.34</v>
      </c>
      <c r="K23" s="125">
        <v>103.64</v>
      </c>
      <c r="L23" s="91">
        <f t="shared" si="16"/>
        <v>799.9999999997272</v>
      </c>
      <c r="M23" s="91">
        <f t="shared" si="6"/>
        <v>240.0000000000091</v>
      </c>
      <c r="N23" s="125">
        <v>663.46</v>
      </c>
      <c r="O23" s="125">
        <v>175.82</v>
      </c>
      <c r="P23" s="91">
        <f t="shared" si="17"/>
        <v>420.00000000030013</v>
      </c>
      <c r="Q23" s="91">
        <f t="shared" si="7"/>
        <v>119.99999999989086</v>
      </c>
      <c r="R23" s="125">
        <v>730.68</v>
      </c>
      <c r="S23" s="125">
        <v>187.77</v>
      </c>
      <c r="T23" s="91">
        <f t="shared" si="18"/>
        <v>2079.9999999999272</v>
      </c>
      <c r="U23" s="91">
        <f t="shared" si="8"/>
        <v>640.0000000001</v>
      </c>
      <c r="V23" s="92" t="s">
        <v>15</v>
      </c>
      <c r="W23" s="125">
        <v>371.66</v>
      </c>
      <c r="X23" s="125">
        <v>108.6</v>
      </c>
      <c r="Y23" s="91">
        <f t="shared" si="19"/>
        <v>240.00000000023647</v>
      </c>
      <c r="Z23" s="91">
        <f t="shared" si="9"/>
        <v>79.99999999992724</v>
      </c>
      <c r="AA23" s="125">
        <v>601.03</v>
      </c>
      <c r="AB23" s="125">
        <v>170.88</v>
      </c>
      <c r="AC23" s="91">
        <f t="shared" si="20"/>
        <v>539.9999999995089</v>
      </c>
      <c r="AD23" s="91">
        <f t="shared" si="20"/>
        <v>180.00000000000682</v>
      </c>
      <c r="AE23" s="126">
        <v>700.71</v>
      </c>
      <c r="AF23" s="126">
        <v>407.4</v>
      </c>
      <c r="AG23" s="91">
        <f t="shared" si="10"/>
        <v>0</v>
      </c>
      <c r="AH23" s="91">
        <f t="shared" si="10"/>
        <v>0</v>
      </c>
      <c r="AI23" s="126">
        <v>2424.5</v>
      </c>
      <c r="AJ23" s="126">
        <v>831.71</v>
      </c>
      <c r="AK23" s="91">
        <f t="shared" si="21"/>
        <v>660.000000000764</v>
      </c>
      <c r="AL23" s="91">
        <f t="shared" si="21"/>
        <v>240.00000000046384</v>
      </c>
      <c r="AM23" s="126">
        <v>3046.73</v>
      </c>
      <c r="AN23" s="126">
        <v>809.65</v>
      </c>
      <c r="AO23" s="91">
        <f t="shared" si="22"/>
        <v>540.0000000008731</v>
      </c>
      <c r="AP23" s="91">
        <f t="shared" si="22"/>
        <v>119.99999999989086</v>
      </c>
      <c r="AQ23" s="92" t="s">
        <v>15</v>
      </c>
      <c r="AR23" s="126">
        <v>2936.42</v>
      </c>
      <c r="AS23" s="126">
        <v>899.76</v>
      </c>
      <c r="AT23" s="91">
        <f t="shared" si="23"/>
        <v>1040.0000000008731</v>
      </c>
      <c r="AU23" s="91">
        <f t="shared" si="11"/>
        <v>319.99999999970896</v>
      </c>
      <c r="AV23" s="126">
        <v>1417.48</v>
      </c>
      <c r="AW23" s="126">
        <v>573.36</v>
      </c>
      <c r="AX23" s="91">
        <f t="shared" si="24"/>
        <v>299.99999999972715</v>
      </c>
      <c r="AY23" s="91">
        <f t="shared" si="12"/>
        <v>179.9999999998363</v>
      </c>
      <c r="AZ23" s="236">
        <v>0</v>
      </c>
      <c r="BA23" s="126">
        <v>0</v>
      </c>
      <c r="BB23" s="90">
        <f>(AZ23-AZ22)*BB$6</f>
        <v>0</v>
      </c>
      <c r="BC23" s="91">
        <f>(BA23-BA22)*BB$6</f>
        <v>0</v>
      </c>
      <c r="BD23" s="143">
        <f t="shared" si="13"/>
        <v>6920.000000002005</v>
      </c>
      <c r="BE23" s="142">
        <f t="shared" si="13"/>
        <v>2119.999999999834</v>
      </c>
      <c r="BG23" s="26"/>
      <c r="BI23" s="26"/>
    </row>
    <row r="24" spans="1:61" s="25" customFormat="1" ht="18" customHeight="1" thickBot="1">
      <c r="A24" s="96" t="s">
        <v>64</v>
      </c>
      <c r="B24" s="127">
        <v>26.3</v>
      </c>
      <c r="C24" s="127">
        <v>2.61</v>
      </c>
      <c r="D24" s="95"/>
      <c r="E24" s="95"/>
      <c r="F24" s="128">
        <v>147.37</v>
      </c>
      <c r="G24" s="127">
        <v>2.34</v>
      </c>
      <c r="H24" s="95"/>
      <c r="I24" s="95"/>
      <c r="J24" s="128">
        <v>440.39</v>
      </c>
      <c r="K24" s="128">
        <v>103.66</v>
      </c>
      <c r="L24" s="95"/>
      <c r="M24" s="95"/>
      <c r="N24" s="128">
        <v>663.51</v>
      </c>
      <c r="O24" s="128">
        <v>175.83</v>
      </c>
      <c r="P24" s="95"/>
      <c r="Q24" s="95"/>
      <c r="R24" s="128">
        <v>730.82</v>
      </c>
      <c r="S24" s="128">
        <v>187.8</v>
      </c>
      <c r="T24" s="95"/>
      <c r="U24" s="95"/>
      <c r="V24" s="96" t="s">
        <v>64</v>
      </c>
      <c r="W24" s="128">
        <v>371.67</v>
      </c>
      <c r="X24" s="128">
        <v>108.61</v>
      </c>
      <c r="Y24" s="95"/>
      <c r="Z24" s="95"/>
      <c r="AA24" s="128">
        <v>601.07</v>
      </c>
      <c r="AB24" s="128">
        <v>170.9</v>
      </c>
      <c r="AC24" s="95"/>
      <c r="AD24" s="95"/>
      <c r="AE24" s="129">
        <v>700.72</v>
      </c>
      <c r="AF24" s="129">
        <v>407.4</v>
      </c>
      <c r="AG24" s="95"/>
      <c r="AH24" s="95"/>
      <c r="AI24" s="129">
        <v>2424.56</v>
      </c>
      <c r="AJ24" s="129">
        <v>831.73</v>
      </c>
      <c r="AK24" s="95"/>
      <c r="AL24" s="95"/>
      <c r="AM24" s="129">
        <v>3046.77</v>
      </c>
      <c r="AN24" s="129">
        <v>809.66</v>
      </c>
      <c r="AO24" s="95"/>
      <c r="AP24" s="95"/>
      <c r="AQ24" s="96" t="s">
        <v>64</v>
      </c>
      <c r="AR24" s="129">
        <v>2936.49</v>
      </c>
      <c r="AS24" s="129">
        <v>899.78</v>
      </c>
      <c r="AT24" s="95"/>
      <c r="AU24" s="95"/>
      <c r="AV24" s="129">
        <v>1417.51</v>
      </c>
      <c r="AW24" s="129">
        <v>573.37</v>
      </c>
      <c r="AX24" s="95"/>
      <c r="AY24" s="95"/>
      <c r="AZ24" s="237">
        <v>0</v>
      </c>
      <c r="BA24" s="129">
        <v>0</v>
      </c>
      <c r="BB24" s="95"/>
      <c r="BC24" s="95"/>
      <c r="BD24" s="108"/>
      <c r="BE24" s="108"/>
      <c r="BG24" s="26"/>
      <c r="BI24" s="26"/>
    </row>
    <row r="25" spans="1:61" s="25" customFormat="1" ht="18" customHeight="1" thickBot="1">
      <c r="A25" s="100" t="s">
        <v>16</v>
      </c>
      <c r="B25" s="130">
        <v>26.3</v>
      </c>
      <c r="C25" s="130">
        <v>2.61</v>
      </c>
      <c r="D25" s="99">
        <f>(B25-B23)*D$6</f>
        <v>60.00000000000938</v>
      </c>
      <c r="E25" s="99">
        <f>(C25-C23)*D$6</f>
        <v>0</v>
      </c>
      <c r="F25" s="131">
        <v>147.4</v>
      </c>
      <c r="G25" s="130">
        <v>2.34</v>
      </c>
      <c r="H25" s="99">
        <f>(F25-F23)*H$6</f>
        <v>419.9999999999591</v>
      </c>
      <c r="I25" s="99">
        <f>(G25-G23)*H$6</f>
        <v>0</v>
      </c>
      <c r="J25" s="131">
        <v>440.45</v>
      </c>
      <c r="K25" s="131">
        <v>103.68</v>
      </c>
      <c r="L25" s="99">
        <f>(J25-J23)*L$6</f>
        <v>880.0000000001091</v>
      </c>
      <c r="M25" s="99">
        <f>(K25-K23)*L$6</f>
        <v>320.00000000005</v>
      </c>
      <c r="N25" s="131">
        <v>663.55</v>
      </c>
      <c r="O25" s="131">
        <v>175.85</v>
      </c>
      <c r="P25" s="99">
        <f>(N25-N23)*P$6</f>
        <v>539.9999999995089</v>
      </c>
      <c r="Q25" s="99">
        <f>(O25-O23)*P$6</f>
        <v>180.00000000000682</v>
      </c>
      <c r="R25" s="131">
        <v>730.95</v>
      </c>
      <c r="S25" s="131">
        <v>187.84</v>
      </c>
      <c r="T25" s="99">
        <f>(R25-R23)*T$6</f>
        <v>2160.000000000764</v>
      </c>
      <c r="U25" s="99">
        <f>(S25-S23)*T$6</f>
        <v>559.9999999999454</v>
      </c>
      <c r="V25" s="100" t="s">
        <v>16</v>
      </c>
      <c r="W25" s="131">
        <v>371.69</v>
      </c>
      <c r="X25" s="131">
        <v>108.61</v>
      </c>
      <c r="Y25" s="99">
        <f>(W25-W23)*Y$6</f>
        <v>239.99999999978172</v>
      </c>
      <c r="Z25" s="99">
        <f>(X25-X23)*Y$6</f>
        <v>80.00000000004093</v>
      </c>
      <c r="AA25" s="131">
        <v>601.12</v>
      </c>
      <c r="AB25" s="131">
        <v>170.91</v>
      </c>
      <c r="AC25" s="99">
        <f>(AA25-AA23)*$AC$6</f>
        <v>540.000000000191</v>
      </c>
      <c r="AD25" s="99">
        <f>(AB25-AB23)*$AC$6</f>
        <v>180.00000000000682</v>
      </c>
      <c r="AE25" s="132">
        <v>700.72</v>
      </c>
      <c r="AF25" s="132">
        <v>407.41</v>
      </c>
      <c r="AG25" s="99">
        <f>(AE25-AE23)*$AG$6</f>
        <v>59.99999999994543</v>
      </c>
      <c r="AH25" s="99">
        <f>(AF25-AF23)*$AG$6</f>
        <v>60.00000000028649</v>
      </c>
      <c r="AI25" s="132">
        <v>2424.62</v>
      </c>
      <c r="AJ25" s="132">
        <v>831.75</v>
      </c>
      <c r="AK25" s="99">
        <f>(AI25-AI23)*$AK$6</f>
        <v>719.9999999993452</v>
      </c>
      <c r="AL25" s="99">
        <f>(AJ25-AJ23)*$AK$6</f>
        <v>239.99999999978172</v>
      </c>
      <c r="AM25" s="132">
        <v>3046.81</v>
      </c>
      <c r="AN25" s="132">
        <v>809.67</v>
      </c>
      <c r="AO25" s="99">
        <f>(AM25-AM23)*$AO$6</f>
        <v>479.99999999956344</v>
      </c>
      <c r="AP25" s="99">
        <f>(AN25-AN23)*$AO$6</f>
        <v>119.99999999989086</v>
      </c>
      <c r="AQ25" s="100" t="s">
        <v>16</v>
      </c>
      <c r="AR25" s="132">
        <v>2936.56</v>
      </c>
      <c r="AS25" s="132">
        <v>899.8</v>
      </c>
      <c r="AT25" s="99">
        <f>(AR25-AR23)*AT$6</f>
        <v>1119.9999999989814</v>
      </c>
      <c r="AU25" s="99">
        <f>(AS25-AS23)*AT$6</f>
        <v>319.99999999970896</v>
      </c>
      <c r="AV25" s="132">
        <v>1417.54</v>
      </c>
      <c r="AW25" s="132">
        <v>573.39</v>
      </c>
      <c r="AX25" s="99">
        <f>(AV25-AV23)*AX$6</f>
        <v>359.9999999996726</v>
      </c>
      <c r="AY25" s="99">
        <f>(AW25-AW23)*AX$6</f>
        <v>179.9999999998363</v>
      </c>
      <c r="AZ25" s="238">
        <v>0</v>
      </c>
      <c r="BA25" s="132">
        <v>0</v>
      </c>
      <c r="BB25" s="98">
        <f>(AZ25-AZ23)*BB$6</f>
        <v>0</v>
      </c>
      <c r="BC25" s="99">
        <f>(BA25-BA23)*BB$6</f>
        <v>0</v>
      </c>
      <c r="BD25" s="146">
        <f>BB25+D25+H25+L25+P25+T25+Y25+AC25+AG25+AK25+AO25+AT25+AX25</f>
        <v>7579.999999997831</v>
      </c>
      <c r="BE25" s="147">
        <f>BC25+E25+I25+M25+Q25+U25+Z25+AD25+AH25+AL25+AP25+AU25+AY25</f>
        <v>2239.9999999995543</v>
      </c>
      <c r="BG25" s="26"/>
      <c r="BI25" s="26"/>
    </row>
    <row r="26" spans="1:61" s="25" customFormat="1" ht="18" customHeight="1">
      <c r="A26" s="88" t="s">
        <v>103</v>
      </c>
      <c r="B26" s="133">
        <v>26.3</v>
      </c>
      <c r="C26" s="133">
        <v>2.61</v>
      </c>
      <c r="D26" s="95"/>
      <c r="E26" s="95"/>
      <c r="F26" s="134">
        <v>147.42</v>
      </c>
      <c r="G26" s="133">
        <v>2.34</v>
      </c>
      <c r="H26" s="95"/>
      <c r="I26" s="95"/>
      <c r="J26" s="134">
        <v>440.5</v>
      </c>
      <c r="K26" s="134">
        <v>103.7</v>
      </c>
      <c r="L26" s="87"/>
      <c r="M26" s="87"/>
      <c r="N26" s="134">
        <v>663.6</v>
      </c>
      <c r="O26" s="134">
        <v>175.86</v>
      </c>
      <c r="P26" s="87"/>
      <c r="Q26" s="87"/>
      <c r="R26" s="134">
        <v>731.09</v>
      </c>
      <c r="S26" s="134">
        <v>187.88</v>
      </c>
      <c r="T26" s="87"/>
      <c r="U26" s="87"/>
      <c r="V26" s="88" t="s">
        <v>103</v>
      </c>
      <c r="W26" s="134">
        <v>371.7</v>
      </c>
      <c r="X26" s="134">
        <v>108.61</v>
      </c>
      <c r="Y26" s="87"/>
      <c r="Z26" s="87"/>
      <c r="AA26" s="134">
        <v>601.17</v>
      </c>
      <c r="AB26" s="134">
        <v>170.92</v>
      </c>
      <c r="AC26" s="95"/>
      <c r="AD26" s="95"/>
      <c r="AE26" s="135">
        <v>700.72</v>
      </c>
      <c r="AF26" s="135">
        <v>407.41</v>
      </c>
      <c r="AG26" s="95"/>
      <c r="AH26" s="95"/>
      <c r="AI26" s="135">
        <v>2424.69</v>
      </c>
      <c r="AJ26" s="135">
        <v>831.77</v>
      </c>
      <c r="AK26" s="95"/>
      <c r="AL26" s="95"/>
      <c r="AM26" s="135">
        <v>3046.85</v>
      </c>
      <c r="AN26" s="135">
        <v>809.68</v>
      </c>
      <c r="AO26" s="95"/>
      <c r="AP26" s="95"/>
      <c r="AQ26" s="88" t="s">
        <v>103</v>
      </c>
      <c r="AR26" s="135">
        <v>2936.63</v>
      </c>
      <c r="AS26" s="135">
        <v>899.82</v>
      </c>
      <c r="AT26" s="95"/>
      <c r="AU26" s="95"/>
      <c r="AV26" s="135">
        <v>1417.56</v>
      </c>
      <c r="AW26" s="135">
        <v>573.41</v>
      </c>
      <c r="AX26" s="95"/>
      <c r="AY26" s="95"/>
      <c r="AZ26" s="239">
        <v>0</v>
      </c>
      <c r="BA26" s="135">
        <v>0</v>
      </c>
      <c r="BB26" s="95"/>
      <c r="BC26" s="95"/>
      <c r="BD26" s="107"/>
      <c r="BE26" s="107"/>
      <c r="BG26" s="26"/>
      <c r="BI26" s="26"/>
    </row>
    <row r="27" spans="1:61" s="25" customFormat="1" ht="18" customHeight="1">
      <c r="A27" s="92" t="s">
        <v>17</v>
      </c>
      <c r="B27" s="121">
        <v>26.3</v>
      </c>
      <c r="C27" s="121">
        <v>2.61</v>
      </c>
      <c r="D27" s="91">
        <f>(B27-B25)*D$6</f>
        <v>0</v>
      </c>
      <c r="E27" s="91">
        <f>(C27-C25)*D$6</f>
        <v>0</v>
      </c>
      <c r="F27" s="122">
        <v>147.45</v>
      </c>
      <c r="G27" s="121">
        <v>2.34</v>
      </c>
      <c r="H27" s="91">
        <f>(F27-F25)*H$6</f>
        <v>299.9999999998977</v>
      </c>
      <c r="I27" s="91">
        <f>(G27-G25)*H$6</f>
        <v>0</v>
      </c>
      <c r="J27" s="122">
        <v>440.56</v>
      </c>
      <c r="K27" s="122">
        <v>103.71</v>
      </c>
      <c r="L27" s="91">
        <f>(J27-J25)*L$6</f>
        <v>880.0000000001091</v>
      </c>
      <c r="M27" s="91">
        <f>(K27-K25)*L$6</f>
        <v>239.9999999998954</v>
      </c>
      <c r="N27" s="122">
        <v>663.64</v>
      </c>
      <c r="O27" s="122">
        <v>175.87</v>
      </c>
      <c r="P27" s="91">
        <f>(N27-N25)*P$6</f>
        <v>540.000000000191</v>
      </c>
      <c r="Q27" s="91">
        <f>(O27-O25)*P$6</f>
        <v>120.00000000006139</v>
      </c>
      <c r="R27" s="122">
        <v>731.23</v>
      </c>
      <c r="S27" s="122">
        <v>187.92</v>
      </c>
      <c r="T27" s="91">
        <f>(R27-R25)*T$6</f>
        <v>2239.9999999997817</v>
      </c>
      <c r="U27" s="91">
        <f>(S27-S25)*T$6</f>
        <v>639.9999999998727</v>
      </c>
      <c r="V27" s="92" t="s">
        <v>17</v>
      </c>
      <c r="W27" s="122">
        <v>371.71</v>
      </c>
      <c r="X27" s="122">
        <v>108.62</v>
      </c>
      <c r="Y27" s="91">
        <f>(W27-W25)*Y$6</f>
        <v>159.99999999985448</v>
      </c>
      <c r="Z27" s="91">
        <f>(X27-X25)*Y$6</f>
        <v>80.00000000004093</v>
      </c>
      <c r="AA27" s="122">
        <v>601.22</v>
      </c>
      <c r="AB27" s="122">
        <v>170.94</v>
      </c>
      <c r="AC27" s="91">
        <f>(AA27-AA25)*$AC$6</f>
        <v>600.0000000001364</v>
      </c>
      <c r="AD27" s="91">
        <f>(AB27-AB25)*$AC$6</f>
        <v>180.00000000000682</v>
      </c>
      <c r="AE27" s="123">
        <v>700.73</v>
      </c>
      <c r="AF27" s="123">
        <v>407.41</v>
      </c>
      <c r="AG27" s="91">
        <f>(AE27-AE25)*$AG$6</f>
        <v>59.99999999994543</v>
      </c>
      <c r="AH27" s="91">
        <f>(AF27-AF25)*$AG$6</f>
        <v>0</v>
      </c>
      <c r="AI27" s="123">
        <v>2424.75</v>
      </c>
      <c r="AJ27" s="123">
        <v>831.79</v>
      </c>
      <c r="AK27" s="91">
        <f>(AI27-AI25)*$AK$6</f>
        <v>780.0000000006548</v>
      </c>
      <c r="AL27" s="91">
        <f>(AJ27-AJ25)*$AK$6</f>
        <v>239.99999999978172</v>
      </c>
      <c r="AM27" s="123">
        <v>3046.9</v>
      </c>
      <c r="AN27" s="123">
        <v>809.69</v>
      </c>
      <c r="AO27" s="91">
        <f>(AM27-AM25)*$AO$6</f>
        <v>540.0000000008731</v>
      </c>
      <c r="AP27" s="91">
        <f>(AN27-AN25)*$AO$6</f>
        <v>120.00000000057298</v>
      </c>
      <c r="AQ27" s="92" t="s">
        <v>17</v>
      </c>
      <c r="AR27" s="123">
        <v>2936.71</v>
      </c>
      <c r="AS27" s="123">
        <v>899.84</v>
      </c>
      <c r="AT27" s="91">
        <f>(AR27-AR25)*AT$6</f>
        <v>1200.0000000007276</v>
      </c>
      <c r="AU27" s="91">
        <f>(AS27-AS25)*AT$6</f>
        <v>320.00000000061846</v>
      </c>
      <c r="AV27" s="123">
        <v>1417.59</v>
      </c>
      <c r="AW27" s="123">
        <v>573.43</v>
      </c>
      <c r="AX27" s="91">
        <f>(AV27-AV25)*AX$6</f>
        <v>299.99999999972715</v>
      </c>
      <c r="AY27" s="91">
        <f>(AW27-AW25)*AX$6</f>
        <v>239.99999999978172</v>
      </c>
      <c r="AZ27" s="235">
        <v>0</v>
      </c>
      <c r="BA27" s="123">
        <v>0</v>
      </c>
      <c r="BB27" s="90">
        <f>(AZ27-AZ25)*BB$6</f>
        <v>0</v>
      </c>
      <c r="BC27" s="91">
        <f>(BA27-BA25)*BB$6</f>
        <v>0</v>
      </c>
      <c r="BD27" s="143">
        <f aca="true" t="shared" si="25" ref="BD27:BE31">BB27+D27+H27+L27+P27+T27+Y27+AC27+AG27+AK27+AO27+AT27+AX27</f>
        <v>7600.000000001899</v>
      </c>
      <c r="BE27" s="142">
        <f t="shared" si="25"/>
        <v>2180.000000000632</v>
      </c>
      <c r="BG27" s="26"/>
      <c r="BI27" s="26"/>
    </row>
    <row r="28" spans="1:61" s="25" customFormat="1" ht="18" customHeight="1">
      <c r="A28" s="92" t="s">
        <v>18</v>
      </c>
      <c r="B28" s="121">
        <v>26.31</v>
      </c>
      <c r="C28" s="121">
        <v>2.61</v>
      </c>
      <c r="D28" s="91">
        <f t="shared" si="14"/>
        <v>59.99999999998806</v>
      </c>
      <c r="E28" s="91">
        <f t="shared" si="4"/>
        <v>0</v>
      </c>
      <c r="F28" s="122">
        <v>147.5</v>
      </c>
      <c r="G28" s="121">
        <v>2.34</v>
      </c>
      <c r="H28" s="91">
        <f t="shared" si="15"/>
        <v>300.0000000000682</v>
      </c>
      <c r="I28" s="91">
        <f t="shared" si="5"/>
        <v>0</v>
      </c>
      <c r="J28" s="122">
        <v>440.67</v>
      </c>
      <c r="K28" s="122">
        <v>103.75</v>
      </c>
      <c r="L28" s="91">
        <f t="shared" si="16"/>
        <v>880.0000000001091</v>
      </c>
      <c r="M28" s="91">
        <f t="shared" si="6"/>
        <v>320.00000000005</v>
      </c>
      <c r="N28" s="122">
        <v>663.73</v>
      </c>
      <c r="O28" s="122">
        <v>175.9</v>
      </c>
      <c r="P28" s="91">
        <f t="shared" si="17"/>
        <v>540.000000000191</v>
      </c>
      <c r="Q28" s="91">
        <f t="shared" si="7"/>
        <v>180.00000000000682</v>
      </c>
      <c r="R28" s="122">
        <v>731.51</v>
      </c>
      <c r="S28" s="122">
        <v>187.99</v>
      </c>
      <c r="T28" s="91">
        <f t="shared" si="18"/>
        <v>2239.9999999997817</v>
      </c>
      <c r="U28" s="91">
        <f t="shared" si="8"/>
        <v>560.0000000001728</v>
      </c>
      <c r="V28" s="92" t="s">
        <v>18</v>
      </c>
      <c r="W28" s="122">
        <v>371.73</v>
      </c>
      <c r="X28" s="122">
        <v>108.63</v>
      </c>
      <c r="Y28" s="91">
        <f t="shared" si="19"/>
        <v>160.00000000030923</v>
      </c>
      <c r="Z28" s="91">
        <f t="shared" si="9"/>
        <v>79.99999999992724</v>
      </c>
      <c r="AA28" s="122">
        <v>601.31</v>
      </c>
      <c r="AB28" s="122">
        <v>170.97</v>
      </c>
      <c r="AC28" s="91">
        <f aca="true" t="shared" si="26" ref="AC28:AD31">(AA28-AA27)*$AC$6</f>
        <v>539.9999999995089</v>
      </c>
      <c r="AD28" s="91">
        <f t="shared" si="26"/>
        <v>180.00000000000682</v>
      </c>
      <c r="AE28" s="123">
        <v>700.73</v>
      </c>
      <c r="AF28" s="123">
        <v>407.42</v>
      </c>
      <c r="AG28" s="91">
        <f t="shared" si="10"/>
        <v>0</v>
      </c>
      <c r="AH28" s="91">
        <f t="shared" si="10"/>
        <v>59.99999999994543</v>
      </c>
      <c r="AI28" s="123">
        <v>2424.88</v>
      </c>
      <c r="AJ28" s="123">
        <v>831.83</v>
      </c>
      <c r="AK28" s="91">
        <f aca="true" t="shared" si="27" ref="AK28:AL31">(AI28-AI27)*$AK$6</f>
        <v>780.0000000006548</v>
      </c>
      <c r="AL28" s="91">
        <f t="shared" si="27"/>
        <v>240.00000000046384</v>
      </c>
      <c r="AM28" s="123">
        <v>3046.98</v>
      </c>
      <c r="AN28" s="123">
        <v>809.71</v>
      </c>
      <c r="AO28" s="91">
        <f aca="true" t="shared" si="28" ref="AO28:AP31">(AM28-AM27)*$AO$6</f>
        <v>479.99999999956344</v>
      </c>
      <c r="AP28" s="91">
        <f t="shared" si="28"/>
        <v>119.99999999989086</v>
      </c>
      <c r="AQ28" s="92" t="s">
        <v>18</v>
      </c>
      <c r="AR28" s="123">
        <v>2936.85</v>
      </c>
      <c r="AS28" s="123">
        <v>899.88</v>
      </c>
      <c r="AT28" s="91">
        <f t="shared" si="23"/>
        <v>1119.9999999989814</v>
      </c>
      <c r="AU28" s="91">
        <f t="shared" si="11"/>
        <v>319.99999999970896</v>
      </c>
      <c r="AV28" s="123">
        <v>1417.64</v>
      </c>
      <c r="AW28" s="123">
        <v>573.46</v>
      </c>
      <c r="AX28" s="91">
        <f t="shared" si="24"/>
        <v>300.0000000010914</v>
      </c>
      <c r="AY28" s="91">
        <f t="shared" si="12"/>
        <v>180.0000000005184</v>
      </c>
      <c r="AZ28" s="235">
        <v>0</v>
      </c>
      <c r="BA28" s="123">
        <v>0</v>
      </c>
      <c r="BB28" s="90">
        <f>(AZ28-AZ27)*BB$6</f>
        <v>0</v>
      </c>
      <c r="BC28" s="91">
        <f>(BA28-BA27)*BB$6</f>
        <v>0</v>
      </c>
      <c r="BD28" s="143">
        <f t="shared" si="25"/>
        <v>7400.000000000247</v>
      </c>
      <c r="BE28" s="142">
        <f t="shared" si="25"/>
        <v>2240.000000000691</v>
      </c>
      <c r="BG28" s="26"/>
      <c r="BI28" s="26"/>
    </row>
    <row r="29" spans="1:61" s="25" customFormat="1" ht="18" customHeight="1">
      <c r="A29" s="92" t="s">
        <v>19</v>
      </c>
      <c r="B29" s="121">
        <v>26.31</v>
      </c>
      <c r="C29" s="121">
        <v>2.61</v>
      </c>
      <c r="D29" s="91">
        <f t="shared" si="14"/>
        <v>0</v>
      </c>
      <c r="E29" s="91">
        <f t="shared" si="4"/>
        <v>0</v>
      </c>
      <c r="F29" s="122">
        <v>147.55</v>
      </c>
      <c r="G29" s="121">
        <v>2.34</v>
      </c>
      <c r="H29" s="91">
        <f t="shared" si="15"/>
        <v>300.0000000000682</v>
      </c>
      <c r="I29" s="91">
        <f t="shared" si="5"/>
        <v>0</v>
      </c>
      <c r="J29" s="122">
        <v>440.78</v>
      </c>
      <c r="K29" s="122">
        <v>103.79</v>
      </c>
      <c r="L29" s="91">
        <f t="shared" si="16"/>
        <v>879.9999999996544</v>
      </c>
      <c r="M29" s="91">
        <f t="shared" si="6"/>
        <v>320.00000000005</v>
      </c>
      <c r="N29" s="122">
        <v>663.82</v>
      </c>
      <c r="O29" s="122">
        <v>175.92</v>
      </c>
      <c r="P29" s="91">
        <f t="shared" si="17"/>
        <v>540.000000000191</v>
      </c>
      <c r="Q29" s="91">
        <f t="shared" si="7"/>
        <v>119.99999999989086</v>
      </c>
      <c r="R29" s="122">
        <v>731.77</v>
      </c>
      <c r="S29" s="122">
        <v>188.07</v>
      </c>
      <c r="T29" s="91">
        <f t="shared" si="18"/>
        <v>2079.9999999999272</v>
      </c>
      <c r="U29" s="91">
        <f t="shared" si="8"/>
        <v>639.9999999998727</v>
      </c>
      <c r="V29" s="92" t="s">
        <v>19</v>
      </c>
      <c r="W29" s="122">
        <v>371.76</v>
      </c>
      <c r="X29" s="122">
        <v>108.63</v>
      </c>
      <c r="Y29" s="91">
        <f t="shared" si="19"/>
        <v>239.99999999978172</v>
      </c>
      <c r="Z29" s="91">
        <f t="shared" si="9"/>
        <v>0</v>
      </c>
      <c r="AA29" s="122">
        <v>601.4</v>
      </c>
      <c r="AB29" s="122">
        <v>171</v>
      </c>
      <c r="AC29" s="91">
        <f t="shared" si="26"/>
        <v>540.000000000191</v>
      </c>
      <c r="AD29" s="91">
        <f t="shared" si="26"/>
        <v>180.00000000000682</v>
      </c>
      <c r="AE29" s="123">
        <v>700.74</v>
      </c>
      <c r="AF29" s="123">
        <v>407.42</v>
      </c>
      <c r="AG29" s="91">
        <f t="shared" si="10"/>
        <v>59.99999999994543</v>
      </c>
      <c r="AH29" s="91">
        <f t="shared" si="10"/>
        <v>0</v>
      </c>
      <c r="AI29" s="123">
        <v>2425</v>
      </c>
      <c r="AJ29" s="123">
        <v>831.88</v>
      </c>
      <c r="AK29" s="91">
        <f t="shared" si="27"/>
        <v>719.9999999993452</v>
      </c>
      <c r="AL29" s="91">
        <f t="shared" si="27"/>
        <v>299.99999999972715</v>
      </c>
      <c r="AM29" s="123">
        <v>3047.07</v>
      </c>
      <c r="AN29" s="123">
        <v>809.73</v>
      </c>
      <c r="AO29" s="91">
        <f t="shared" si="28"/>
        <v>540.0000000008731</v>
      </c>
      <c r="AP29" s="91">
        <f t="shared" si="28"/>
        <v>119.99999999989086</v>
      </c>
      <c r="AQ29" s="92" t="s">
        <v>19</v>
      </c>
      <c r="AR29" s="123">
        <v>2936.98</v>
      </c>
      <c r="AS29" s="123">
        <v>899.92</v>
      </c>
      <c r="AT29" s="91">
        <f t="shared" si="23"/>
        <v>1040.0000000008731</v>
      </c>
      <c r="AU29" s="91">
        <f t="shared" si="11"/>
        <v>319.99999999970896</v>
      </c>
      <c r="AV29" s="123">
        <v>1417.7</v>
      </c>
      <c r="AW29" s="123">
        <v>573.5</v>
      </c>
      <c r="AX29" s="91">
        <f t="shared" si="24"/>
        <v>359.9999999996726</v>
      </c>
      <c r="AY29" s="91">
        <f t="shared" si="12"/>
        <v>239.99999999978172</v>
      </c>
      <c r="AZ29" s="235">
        <v>0</v>
      </c>
      <c r="BA29" s="123">
        <v>0</v>
      </c>
      <c r="BB29" s="90">
        <f>(AZ29-AZ28)*BB$6</f>
        <v>0</v>
      </c>
      <c r="BC29" s="91">
        <f>(BA29-BA28)*BB$6</f>
        <v>0</v>
      </c>
      <c r="BD29" s="143">
        <f t="shared" si="25"/>
        <v>7300.000000000523</v>
      </c>
      <c r="BE29" s="142">
        <f t="shared" si="25"/>
        <v>2239.999999998929</v>
      </c>
      <c r="BG29" s="26"/>
      <c r="BI29" s="26"/>
    </row>
    <row r="30" spans="1:61" s="25" customFormat="1" ht="18" customHeight="1">
      <c r="A30" s="92" t="s">
        <v>20</v>
      </c>
      <c r="B30" s="121">
        <v>26.31</v>
      </c>
      <c r="C30" s="121">
        <v>2.61</v>
      </c>
      <c r="D30" s="91">
        <f t="shared" si="14"/>
        <v>0</v>
      </c>
      <c r="E30" s="91">
        <f t="shared" si="4"/>
        <v>0</v>
      </c>
      <c r="F30" s="122">
        <v>147.58</v>
      </c>
      <c r="G30" s="121">
        <v>2.34</v>
      </c>
      <c r="H30" s="91">
        <f t="shared" si="15"/>
        <v>180.00000000000682</v>
      </c>
      <c r="I30" s="91">
        <f t="shared" si="5"/>
        <v>0</v>
      </c>
      <c r="J30" s="122">
        <v>440.88</v>
      </c>
      <c r="K30" s="122">
        <v>103.82</v>
      </c>
      <c r="L30" s="91">
        <f t="shared" si="16"/>
        <v>800.0000000001819</v>
      </c>
      <c r="M30" s="91">
        <f t="shared" si="6"/>
        <v>239.9999999998954</v>
      </c>
      <c r="N30" s="122">
        <v>663.9</v>
      </c>
      <c r="O30" s="122">
        <v>175.95</v>
      </c>
      <c r="P30" s="91">
        <f t="shared" si="17"/>
        <v>479.99999999956344</v>
      </c>
      <c r="Q30" s="91">
        <f t="shared" si="7"/>
        <v>180.00000000000682</v>
      </c>
      <c r="R30" s="122">
        <v>732.03</v>
      </c>
      <c r="S30" s="122">
        <v>188.15</v>
      </c>
      <c r="T30" s="91">
        <f t="shared" si="18"/>
        <v>2079.9999999999272</v>
      </c>
      <c r="U30" s="91">
        <f t="shared" si="8"/>
        <v>640.0000000001</v>
      </c>
      <c r="V30" s="92" t="s">
        <v>20</v>
      </c>
      <c r="W30" s="122">
        <v>371.78</v>
      </c>
      <c r="X30" s="122">
        <v>108.64</v>
      </c>
      <c r="Y30" s="91">
        <f t="shared" si="19"/>
        <v>159.99999999985448</v>
      </c>
      <c r="Z30" s="91">
        <f t="shared" si="9"/>
        <v>80.00000000004093</v>
      </c>
      <c r="AA30" s="122">
        <v>601.49</v>
      </c>
      <c r="AB30" s="122">
        <v>171.03</v>
      </c>
      <c r="AC30" s="91">
        <f t="shared" si="26"/>
        <v>540.000000000191</v>
      </c>
      <c r="AD30" s="91">
        <f t="shared" si="26"/>
        <v>180.00000000000682</v>
      </c>
      <c r="AE30" s="123">
        <v>700.79</v>
      </c>
      <c r="AF30" s="123">
        <v>407.46</v>
      </c>
      <c r="AG30" s="91">
        <f t="shared" si="10"/>
        <v>299.99999999972715</v>
      </c>
      <c r="AH30" s="91">
        <f t="shared" si="10"/>
        <v>239.99999999978172</v>
      </c>
      <c r="AI30" s="123">
        <v>2425.11</v>
      </c>
      <c r="AJ30" s="123">
        <v>831.92</v>
      </c>
      <c r="AK30" s="91">
        <f t="shared" si="27"/>
        <v>660.000000000764</v>
      </c>
      <c r="AL30" s="91">
        <f t="shared" si="27"/>
        <v>239.99999999978172</v>
      </c>
      <c r="AM30" s="123">
        <v>3047.15</v>
      </c>
      <c r="AN30" s="123">
        <v>809.75</v>
      </c>
      <c r="AO30" s="91">
        <f t="shared" si="28"/>
        <v>479.99999999956344</v>
      </c>
      <c r="AP30" s="91">
        <f t="shared" si="28"/>
        <v>119.99999999989086</v>
      </c>
      <c r="AQ30" s="92" t="s">
        <v>20</v>
      </c>
      <c r="AR30" s="123">
        <v>2937.11</v>
      </c>
      <c r="AS30" s="123">
        <v>899.96</v>
      </c>
      <c r="AT30" s="91">
        <f t="shared" si="23"/>
        <v>1040.0000000008731</v>
      </c>
      <c r="AU30" s="91">
        <f t="shared" si="11"/>
        <v>320.00000000061846</v>
      </c>
      <c r="AV30" s="123">
        <v>1417.75</v>
      </c>
      <c r="AW30" s="123">
        <v>573.54</v>
      </c>
      <c r="AX30" s="91">
        <f t="shared" si="24"/>
        <v>299.99999999972715</v>
      </c>
      <c r="AY30" s="91">
        <f t="shared" si="12"/>
        <v>239.99999999978172</v>
      </c>
      <c r="AZ30" s="235">
        <v>0</v>
      </c>
      <c r="BA30" s="123">
        <v>0</v>
      </c>
      <c r="BB30" s="90">
        <f>(AZ30-AZ29)*BB$6</f>
        <v>0</v>
      </c>
      <c r="BC30" s="91">
        <f>(BA30-BA29)*BB$6</f>
        <v>0</v>
      </c>
      <c r="BD30" s="143">
        <f t="shared" si="25"/>
        <v>7020.00000000038</v>
      </c>
      <c r="BE30" s="142">
        <f t="shared" si="25"/>
        <v>2479.9999999999045</v>
      </c>
      <c r="BG30" s="26"/>
      <c r="BI30" s="26"/>
    </row>
    <row r="31" spans="1:61" s="25" customFormat="1" ht="18" customHeight="1">
      <c r="A31" s="92" t="s">
        <v>21</v>
      </c>
      <c r="B31" s="121">
        <v>26.32</v>
      </c>
      <c r="C31" s="121">
        <v>2.61</v>
      </c>
      <c r="D31" s="91">
        <f t="shared" si="14"/>
        <v>60.00000000000938</v>
      </c>
      <c r="E31" s="91">
        <f t="shared" si="4"/>
        <v>0</v>
      </c>
      <c r="F31" s="122">
        <v>147.61</v>
      </c>
      <c r="G31" s="121">
        <v>2.34</v>
      </c>
      <c r="H31" s="91">
        <f t="shared" si="15"/>
        <v>180.00000000000682</v>
      </c>
      <c r="I31" s="91">
        <f t="shared" si="5"/>
        <v>0</v>
      </c>
      <c r="J31" s="122">
        <v>440.98</v>
      </c>
      <c r="K31" s="122">
        <v>103.86</v>
      </c>
      <c r="L31" s="91">
        <f t="shared" si="16"/>
        <v>800.0000000001819</v>
      </c>
      <c r="M31" s="91">
        <f t="shared" si="6"/>
        <v>320.00000000005</v>
      </c>
      <c r="N31" s="122">
        <v>663.97</v>
      </c>
      <c r="O31" s="122">
        <v>175.97</v>
      </c>
      <c r="P31" s="91">
        <f t="shared" si="17"/>
        <v>420.00000000030013</v>
      </c>
      <c r="Q31" s="91">
        <f t="shared" si="7"/>
        <v>120.00000000006139</v>
      </c>
      <c r="R31" s="122">
        <v>732.28</v>
      </c>
      <c r="S31" s="122">
        <v>188.23</v>
      </c>
      <c r="T31" s="91">
        <f t="shared" si="18"/>
        <v>2000</v>
      </c>
      <c r="U31" s="91">
        <f t="shared" si="8"/>
        <v>639.9999999998727</v>
      </c>
      <c r="V31" s="92" t="s">
        <v>21</v>
      </c>
      <c r="W31" s="122">
        <v>371.8</v>
      </c>
      <c r="X31" s="122">
        <v>108.65</v>
      </c>
      <c r="Y31" s="91">
        <f t="shared" si="19"/>
        <v>160.00000000030923</v>
      </c>
      <c r="Z31" s="91">
        <f t="shared" si="9"/>
        <v>80.00000000004093</v>
      </c>
      <c r="AA31" s="122">
        <v>601.57</v>
      </c>
      <c r="AB31" s="122">
        <v>171.06</v>
      </c>
      <c r="AC31" s="91">
        <f t="shared" si="26"/>
        <v>480.00000000024556</v>
      </c>
      <c r="AD31" s="91">
        <f t="shared" si="26"/>
        <v>180.00000000000682</v>
      </c>
      <c r="AE31" s="123">
        <v>700.86</v>
      </c>
      <c r="AF31" s="123">
        <v>407.49</v>
      </c>
      <c r="AG31" s="91">
        <f t="shared" si="10"/>
        <v>420.00000000030013</v>
      </c>
      <c r="AH31" s="91">
        <f t="shared" si="10"/>
        <v>180.00000000017735</v>
      </c>
      <c r="AI31" s="123">
        <v>2425.23</v>
      </c>
      <c r="AJ31" s="123">
        <v>831.96</v>
      </c>
      <c r="AK31" s="91">
        <f t="shared" si="27"/>
        <v>719.9999999993452</v>
      </c>
      <c r="AL31" s="91">
        <f t="shared" si="27"/>
        <v>240.00000000046384</v>
      </c>
      <c r="AM31" s="123">
        <v>3047.23</v>
      </c>
      <c r="AN31" s="123">
        <v>809.77</v>
      </c>
      <c r="AO31" s="91">
        <f t="shared" si="28"/>
        <v>479.99999999956344</v>
      </c>
      <c r="AP31" s="91">
        <f t="shared" si="28"/>
        <v>119.99999999989086</v>
      </c>
      <c r="AQ31" s="92" t="s">
        <v>21</v>
      </c>
      <c r="AR31" s="123">
        <v>2937.23</v>
      </c>
      <c r="AS31" s="123">
        <v>900</v>
      </c>
      <c r="AT31" s="91">
        <f t="shared" si="23"/>
        <v>959.9999999991269</v>
      </c>
      <c r="AU31" s="91">
        <f t="shared" si="11"/>
        <v>319.99999999970896</v>
      </c>
      <c r="AV31" s="123">
        <v>1417.81</v>
      </c>
      <c r="AW31" s="123">
        <v>573.58</v>
      </c>
      <c r="AX31" s="91">
        <f t="shared" si="24"/>
        <v>359.9999999996726</v>
      </c>
      <c r="AY31" s="91">
        <f t="shared" si="12"/>
        <v>240.00000000046384</v>
      </c>
      <c r="AZ31" s="235">
        <v>0</v>
      </c>
      <c r="BA31" s="123">
        <v>0</v>
      </c>
      <c r="BB31" s="90">
        <f>(AZ31-AZ30)*BB$6</f>
        <v>0</v>
      </c>
      <c r="BC31" s="91">
        <f>(BA31-BA30)*BB$6</f>
        <v>0</v>
      </c>
      <c r="BD31" s="143">
        <f t="shared" si="25"/>
        <v>7039.999999999061</v>
      </c>
      <c r="BE31" s="142">
        <f t="shared" si="25"/>
        <v>2440.0000000007367</v>
      </c>
      <c r="BG31" s="26"/>
      <c r="BI31" s="26"/>
    </row>
    <row r="32" spans="1:61" s="25" customFormat="1" ht="18" customHeight="1" thickBot="1">
      <c r="A32" s="96" t="s">
        <v>104</v>
      </c>
      <c r="B32" s="127">
        <v>26.32</v>
      </c>
      <c r="C32" s="127">
        <v>2.61</v>
      </c>
      <c r="D32" s="95"/>
      <c r="E32" s="95"/>
      <c r="F32" s="128">
        <v>147.63</v>
      </c>
      <c r="G32" s="127">
        <v>2.34</v>
      </c>
      <c r="H32" s="95"/>
      <c r="I32" s="95"/>
      <c r="J32" s="128">
        <v>441.03</v>
      </c>
      <c r="K32" s="128">
        <v>103.87</v>
      </c>
      <c r="L32" s="95"/>
      <c r="M32" s="95"/>
      <c r="N32" s="128">
        <v>664.01</v>
      </c>
      <c r="O32" s="128">
        <v>175.98</v>
      </c>
      <c r="P32" s="95"/>
      <c r="Q32" s="95"/>
      <c r="R32" s="128">
        <v>732.41</v>
      </c>
      <c r="S32" s="128">
        <v>188.27</v>
      </c>
      <c r="T32" s="95"/>
      <c r="U32" s="95"/>
      <c r="V32" s="96" t="s">
        <v>104</v>
      </c>
      <c r="W32" s="128">
        <v>371.81</v>
      </c>
      <c r="X32" s="128">
        <v>108.65</v>
      </c>
      <c r="Y32" s="95"/>
      <c r="Z32" s="95"/>
      <c r="AA32" s="128">
        <v>601.62</v>
      </c>
      <c r="AB32" s="128">
        <v>171.07</v>
      </c>
      <c r="AC32" s="95"/>
      <c r="AD32" s="95"/>
      <c r="AE32" s="129">
        <v>700.89</v>
      </c>
      <c r="AF32" s="129">
        <v>407.51</v>
      </c>
      <c r="AG32" s="95"/>
      <c r="AH32" s="95"/>
      <c r="AI32" s="129">
        <v>2425.28</v>
      </c>
      <c r="AJ32" s="129">
        <v>831.99</v>
      </c>
      <c r="AK32" s="95"/>
      <c r="AL32" s="95"/>
      <c r="AM32" s="129">
        <v>3047.27</v>
      </c>
      <c r="AN32" s="129">
        <v>809.78</v>
      </c>
      <c r="AO32" s="95"/>
      <c r="AP32" s="95"/>
      <c r="AQ32" s="96" t="s">
        <v>104</v>
      </c>
      <c r="AR32" s="129">
        <v>2937.3</v>
      </c>
      <c r="AS32" s="129">
        <v>900.02</v>
      </c>
      <c r="AT32" s="95"/>
      <c r="AU32" s="95"/>
      <c r="AV32" s="129">
        <v>1417.83</v>
      </c>
      <c r="AW32" s="129">
        <v>573.59</v>
      </c>
      <c r="AX32" s="95"/>
      <c r="AY32" s="95"/>
      <c r="AZ32" s="237">
        <v>0</v>
      </c>
      <c r="BA32" s="129">
        <v>0</v>
      </c>
      <c r="BB32" s="95"/>
      <c r="BC32" s="95"/>
      <c r="BD32" s="108"/>
      <c r="BE32" s="108"/>
      <c r="BG32" s="26"/>
      <c r="BI32" s="26"/>
    </row>
    <row r="33" spans="1:61" s="25" customFormat="1" ht="18" customHeight="1" thickBot="1">
      <c r="A33" s="100" t="s">
        <v>22</v>
      </c>
      <c r="B33" s="130">
        <v>26.32</v>
      </c>
      <c r="C33" s="130">
        <v>2.61</v>
      </c>
      <c r="D33" s="99">
        <f>(B33-B31)*D$6</f>
        <v>0</v>
      </c>
      <c r="E33" s="99">
        <f>(C33-C31)*D$6</f>
        <v>0</v>
      </c>
      <c r="F33" s="131">
        <v>147.64</v>
      </c>
      <c r="G33" s="130">
        <v>2.34</v>
      </c>
      <c r="H33" s="99">
        <f>(F33-F31)*H$6</f>
        <v>179.9999999998363</v>
      </c>
      <c r="I33" s="99">
        <f>(G33-G31)*H$6</f>
        <v>0</v>
      </c>
      <c r="J33" s="131">
        <v>441.09</v>
      </c>
      <c r="K33" s="131">
        <v>103.89</v>
      </c>
      <c r="L33" s="99">
        <f>(J33-J31)*L$6</f>
        <v>879.9999999996544</v>
      </c>
      <c r="M33" s="99">
        <f>(K33-K31)*L$6</f>
        <v>240.0000000000091</v>
      </c>
      <c r="N33" s="131">
        <v>664.05</v>
      </c>
      <c r="O33" s="131">
        <v>175.99</v>
      </c>
      <c r="P33" s="99">
        <f>(N33-N31)*P$6</f>
        <v>479.99999999956344</v>
      </c>
      <c r="Q33" s="99">
        <f>(O33-O31)*P$6</f>
        <v>120.00000000006139</v>
      </c>
      <c r="R33" s="131">
        <v>732.53</v>
      </c>
      <c r="S33" s="131">
        <v>188.31</v>
      </c>
      <c r="T33" s="99">
        <f>(R33-R31)*T$6</f>
        <v>2000</v>
      </c>
      <c r="U33" s="99">
        <f>(S33-S31)*T$6</f>
        <v>640.0000000001</v>
      </c>
      <c r="V33" s="100" t="s">
        <v>22</v>
      </c>
      <c r="W33" s="131">
        <v>371.82</v>
      </c>
      <c r="X33" s="131">
        <v>108.66</v>
      </c>
      <c r="Y33" s="99">
        <f>(W33-W31)*Y$6</f>
        <v>159.99999999985448</v>
      </c>
      <c r="Z33" s="99">
        <f>(X33-X31)*Y$6</f>
        <v>79.99999999992724</v>
      </c>
      <c r="AA33" s="131">
        <v>601.66</v>
      </c>
      <c r="AB33" s="131">
        <v>171.08</v>
      </c>
      <c r="AC33" s="99">
        <f>(AA33-AA31)*$AC$6</f>
        <v>539.9999999995089</v>
      </c>
      <c r="AD33" s="99">
        <f>(AB33-AB31)*$AC$6</f>
        <v>120.00000000006139</v>
      </c>
      <c r="AE33" s="132">
        <v>700.93</v>
      </c>
      <c r="AF33" s="132">
        <v>407.52</v>
      </c>
      <c r="AG33" s="99">
        <f>(AE33-AE31)*$AG$6</f>
        <v>419.999999999618</v>
      </c>
      <c r="AH33" s="99">
        <f>(AF33-AF31)*$AG$6</f>
        <v>179.9999999998363</v>
      </c>
      <c r="AI33" s="132">
        <v>2425.34</v>
      </c>
      <c r="AJ33" s="132">
        <v>832.01</v>
      </c>
      <c r="AK33" s="99">
        <f>(AI33-AI31)*$AK$6</f>
        <v>660.000000000764</v>
      </c>
      <c r="AL33" s="99">
        <f>(AJ33-AJ31)*$AK$6</f>
        <v>299.99999999972715</v>
      </c>
      <c r="AM33" s="132">
        <v>3047.31</v>
      </c>
      <c r="AN33" s="132">
        <v>809.79</v>
      </c>
      <c r="AO33" s="99">
        <f>(AM33-AM31)*$AO$6</f>
        <v>479.99999999956344</v>
      </c>
      <c r="AP33" s="99">
        <f>(AN33-AN31)*$AO$6</f>
        <v>119.99999999989086</v>
      </c>
      <c r="AQ33" s="100" t="s">
        <v>22</v>
      </c>
      <c r="AR33" s="132">
        <v>2937.36</v>
      </c>
      <c r="AS33" s="132">
        <v>900.04</v>
      </c>
      <c r="AT33" s="99">
        <f>(AR33-AR31)*AT$6</f>
        <v>1040.0000000008731</v>
      </c>
      <c r="AU33" s="99">
        <f>(AS33-AS31)*AT$6</f>
        <v>319.99999999970896</v>
      </c>
      <c r="AV33" s="132">
        <v>1417.86</v>
      </c>
      <c r="AW33" s="132">
        <v>573.61</v>
      </c>
      <c r="AX33" s="99">
        <f>(AV33-AV31)*AX$6</f>
        <v>299.99999999972715</v>
      </c>
      <c r="AY33" s="99">
        <f>(AW33-AW31)*AX$6</f>
        <v>179.9999999998363</v>
      </c>
      <c r="AZ33" s="238">
        <v>0</v>
      </c>
      <c r="BA33" s="132">
        <v>0</v>
      </c>
      <c r="BB33" s="98">
        <f>(AZ33-AZ31)*BB$6</f>
        <v>0</v>
      </c>
      <c r="BC33" s="99">
        <f>(BA33-BA31)*BB$6</f>
        <v>0</v>
      </c>
      <c r="BD33" s="146">
        <f>BB33+D33+H33+L33+P33+T33+Y33+AC33+AG33+AK33+AO33+AT33+AX33</f>
        <v>7139.999999998963</v>
      </c>
      <c r="BE33" s="147">
        <f>BC33+E33+I33+M33+Q33+U33+Z33+AD33+AH33+AL33+AP33+AU33+AY33</f>
        <v>2299.9999999991587</v>
      </c>
      <c r="BG33" s="26"/>
      <c r="BI33" s="26"/>
    </row>
    <row r="34" spans="1:61" s="25" customFormat="1" ht="18" customHeight="1">
      <c r="A34" s="88" t="s">
        <v>105</v>
      </c>
      <c r="B34" s="133">
        <v>26.32</v>
      </c>
      <c r="C34" s="133">
        <v>2.61</v>
      </c>
      <c r="D34" s="95"/>
      <c r="E34" s="95"/>
      <c r="F34" s="134">
        <v>147.65</v>
      </c>
      <c r="G34" s="133">
        <v>2.34</v>
      </c>
      <c r="H34" s="95"/>
      <c r="I34" s="95"/>
      <c r="J34" s="134">
        <v>441.14</v>
      </c>
      <c r="K34" s="134">
        <v>103.91</v>
      </c>
      <c r="L34" s="87"/>
      <c r="M34" s="87"/>
      <c r="N34" s="134">
        <v>664.09</v>
      </c>
      <c r="O34" s="134">
        <v>176</v>
      </c>
      <c r="P34" s="87"/>
      <c r="Q34" s="87"/>
      <c r="R34" s="134">
        <v>732.66</v>
      </c>
      <c r="S34" s="134">
        <v>188.35</v>
      </c>
      <c r="T34" s="87"/>
      <c r="U34" s="87"/>
      <c r="V34" s="88" t="s">
        <v>105</v>
      </c>
      <c r="W34" s="134">
        <v>371.83</v>
      </c>
      <c r="X34" s="134">
        <v>108.66</v>
      </c>
      <c r="Y34" s="87"/>
      <c r="Z34" s="87"/>
      <c r="AA34" s="134">
        <v>601.71</v>
      </c>
      <c r="AB34" s="134">
        <v>171.1</v>
      </c>
      <c r="AC34" s="95"/>
      <c r="AD34" s="95"/>
      <c r="AE34" s="135">
        <v>700.97</v>
      </c>
      <c r="AF34" s="135">
        <v>407.54</v>
      </c>
      <c r="AG34" s="95"/>
      <c r="AH34" s="95"/>
      <c r="AI34" s="135">
        <v>2425.4</v>
      </c>
      <c r="AJ34" s="135">
        <v>832.03</v>
      </c>
      <c r="AK34" s="95"/>
      <c r="AL34" s="95"/>
      <c r="AM34" s="135">
        <v>3047.35</v>
      </c>
      <c r="AN34" s="135">
        <v>809.8</v>
      </c>
      <c r="AO34" s="95"/>
      <c r="AP34" s="95"/>
      <c r="AQ34" s="88" t="s">
        <v>105</v>
      </c>
      <c r="AR34" s="135">
        <v>2937.43</v>
      </c>
      <c r="AS34" s="135">
        <v>900.06</v>
      </c>
      <c r="AT34" s="95"/>
      <c r="AU34" s="95"/>
      <c r="AV34" s="135">
        <v>1417.88</v>
      </c>
      <c r="AW34" s="135">
        <v>573.63</v>
      </c>
      <c r="AX34" s="95"/>
      <c r="AY34" s="95"/>
      <c r="AZ34" s="239">
        <v>0</v>
      </c>
      <c r="BA34" s="135">
        <v>0</v>
      </c>
      <c r="BB34" s="95"/>
      <c r="BC34" s="95"/>
      <c r="BD34" s="107"/>
      <c r="BE34" s="107"/>
      <c r="BG34" s="26"/>
      <c r="BI34" s="26"/>
    </row>
    <row r="35" spans="1:61" s="25" customFormat="1" ht="18" customHeight="1">
      <c r="A35" s="92" t="s">
        <v>23</v>
      </c>
      <c r="B35" s="127">
        <v>26.32</v>
      </c>
      <c r="C35" s="127">
        <v>2.61</v>
      </c>
      <c r="D35" s="91">
        <f>(B35-B33)*D$6</f>
        <v>0</v>
      </c>
      <c r="E35" s="91">
        <f>(C35-C33)*D$6</f>
        <v>0</v>
      </c>
      <c r="F35" s="128">
        <v>147.66</v>
      </c>
      <c r="G35" s="127">
        <v>2.34</v>
      </c>
      <c r="H35" s="91">
        <f>(F35-F33)*H$6</f>
        <v>120.00000000006139</v>
      </c>
      <c r="I35" s="91">
        <f>(G35-G33)*H$6</f>
        <v>0</v>
      </c>
      <c r="J35" s="128">
        <v>441.19</v>
      </c>
      <c r="K35" s="128">
        <v>103.92</v>
      </c>
      <c r="L35" s="91">
        <f>(J35-J33)*L$6</f>
        <v>800.0000000001819</v>
      </c>
      <c r="M35" s="91">
        <f>(K35-K33)*L$6</f>
        <v>240.0000000000091</v>
      </c>
      <c r="N35" s="128">
        <v>664.13</v>
      </c>
      <c r="O35" s="128">
        <v>176.02</v>
      </c>
      <c r="P35" s="91">
        <f>(N35-N33)*P$6</f>
        <v>480.00000000024556</v>
      </c>
      <c r="Q35" s="91">
        <f>(O35-O33)*P$6</f>
        <v>180.00000000000682</v>
      </c>
      <c r="R35" s="128">
        <v>732.79</v>
      </c>
      <c r="S35" s="128">
        <v>188.39</v>
      </c>
      <c r="T35" s="91">
        <f>(R35-R33)*T$6</f>
        <v>2079.9999999999272</v>
      </c>
      <c r="U35" s="91">
        <f>(S35-S33)*T$6</f>
        <v>639.9999999998727</v>
      </c>
      <c r="V35" s="92" t="s">
        <v>23</v>
      </c>
      <c r="W35" s="128">
        <v>371.84</v>
      </c>
      <c r="X35" s="128">
        <v>108.67</v>
      </c>
      <c r="Y35" s="91">
        <f>(W35-W33)*Y$6</f>
        <v>159.99999999985448</v>
      </c>
      <c r="Z35" s="91">
        <f>(X35-X33)*Y$6</f>
        <v>80.00000000004093</v>
      </c>
      <c r="AA35" s="128">
        <v>601.76</v>
      </c>
      <c r="AB35" s="128">
        <v>171.11</v>
      </c>
      <c r="AC35" s="91">
        <f>(AA35-AA33)*$AC$6</f>
        <v>600.0000000001364</v>
      </c>
      <c r="AD35" s="91">
        <f>(AB35-AB33)*$AC$6</f>
        <v>180.00000000000682</v>
      </c>
      <c r="AE35" s="129">
        <v>701</v>
      </c>
      <c r="AF35" s="129">
        <v>407.56</v>
      </c>
      <c r="AG35" s="91">
        <f>(AE35-AE33)*$AG$6</f>
        <v>420.00000000030013</v>
      </c>
      <c r="AH35" s="91">
        <f>(AF35-AF33)*$AG$6</f>
        <v>240.00000000012278</v>
      </c>
      <c r="AI35" s="129">
        <v>2425.46</v>
      </c>
      <c r="AJ35" s="129">
        <v>832.05</v>
      </c>
      <c r="AK35" s="91">
        <f>(AI35-AI33)*$AK$6</f>
        <v>719.9999999993452</v>
      </c>
      <c r="AL35" s="91">
        <f>(AJ35-AJ33)*$AK$6</f>
        <v>239.99999999978172</v>
      </c>
      <c r="AM35" s="129">
        <v>3047.4</v>
      </c>
      <c r="AN35" s="129">
        <v>809.81</v>
      </c>
      <c r="AO35" s="91">
        <f>(AM35-AM33)*$AO$6</f>
        <v>540.0000000008731</v>
      </c>
      <c r="AP35" s="91">
        <f>(AN35-AN33)*$AO$6</f>
        <v>119.99999999989086</v>
      </c>
      <c r="AQ35" s="92" t="s">
        <v>23</v>
      </c>
      <c r="AR35" s="129">
        <v>2937.5</v>
      </c>
      <c r="AS35" s="129">
        <v>900.08</v>
      </c>
      <c r="AT35" s="91">
        <f>(AR35-AR33)*AT$6</f>
        <v>1119.9999999989814</v>
      </c>
      <c r="AU35" s="91">
        <f>(AS35-AS33)*AT$6</f>
        <v>320.00000000061846</v>
      </c>
      <c r="AV35" s="129">
        <v>1417.91</v>
      </c>
      <c r="AW35" s="129">
        <v>573.65</v>
      </c>
      <c r="AX35" s="91">
        <f>(AV35-AV33)*AX$6</f>
        <v>300.0000000010914</v>
      </c>
      <c r="AY35" s="91">
        <f>(AW35-AW33)*AX$6</f>
        <v>239.99999999978172</v>
      </c>
      <c r="AZ35" s="235">
        <v>0</v>
      </c>
      <c r="BA35" s="123">
        <v>0</v>
      </c>
      <c r="BB35" s="90">
        <f>(AZ35-AZ33)*BB$6</f>
        <v>0</v>
      </c>
      <c r="BC35" s="91">
        <f>(BA35-BA33)*BB$6</f>
        <v>0</v>
      </c>
      <c r="BD35" s="143">
        <f aca="true" t="shared" si="29" ref="BD35:BE38">BB35+D35+H35+L35+P35+T35+Y35+AC35+AG35+AK35+AO35+AT35+AX35</f>
        <v>7340.000000000999</v>
      </c>
      <c r="BE35" s="142">
        <f t="shared" si="29"/>
        <v>2480.000000000132</v>
      </c>
      <c r="BG35" s="26"/>
      <c r="BI35" s="26"/>
    </row>
    <row r="36" spans="1:61" s="25" customFormat="1" ht="18" customHeight="1">
      <c r="A36" s="92" t="s">
        <v>24</v>
      </c>
      <c r="B36" s="121">
        <v>26.32</v>
      </c>
      <c r="C36" s="121">
        <v>2.61</v>
      </c>
      <c r="D36" s="91">
        <f t="shared" si="14"/>
        <v>0</v>
      </c>
      <c r="E36" s="91">
        <f t="shared" si="4"/>
        <v>0</v>
      </c>
      <c r="F36" s="122">
        <v>147.69</v>
      </c>
      <c r="G36" s="121">
        <v>2.34</v>
      </c>
      <c r="H36" s="91">
        <f t="shared" si="15"/>
        <v>180.00000000000682</v>
      </c>
      <c r="I36" s="91">
        <f t="shared" si="5"/>
        <v>0</v>
      </c>
      <c r="J36" s="122">
        <v>441.28</v>
      </c>
      <c r="K36" s="122">
        <v>103.96</v>
      </c>
      <c r="L36" s="91">
        <f t="shared" si="16"/>
        <v>719.9999999997999</v>
      </c>
      <c r="M36" s="91">
        <f t="shared" si="6"/>
        <v>319.99999999993634</v>
      </c>
      <c r="N36" s="122">
        <v>664.22</v>
      </c>
      <c r="O36" s="122">
        <v>176.04</v>
      </c>
      <c r="P36" s="91">
        <f t="shared" si="17"/>
        <v>540.000000000191</v>
      </c>
      <c r="Q36" s="91">
        <f t="shared" si="7"/>
        <v>119.99999999989086</v>
      </c>
      <c r="R36" s="122">
        <v>733.05</v>
      </c>
      <c r="S36" s="122">
        <v>188.46</v>
      </c>
      <c r="T36" s="91">
        <f t="shared" si="18"/>
        <v>2079.9999999999272</v>
      </c>
      <c r="U36" s="91">
        <f t="shared" si="8"/>
        <v>560.0000000001728</v>
      </c>
      <c r="V36" s="92" t="s">
        <v>24</v>
      </c>
      <c r="W36" s="122">
        <v>371.87</v>
      </c>
      <c r="X36" s="122">
        <v>108.67</v>
      </c>
      <c r="Y36" s="91">
        <f t="shared" si="19"/>
        <v>240.00000000023647</v>
      </c>
      <c r="Z36" s="91">
        <f t="shared" si="9"/>
        <v>0</v>
      </c>
      <c r="AA36" s="122">
        <v>601.86</v>
      </c>
      <c r="AB36" s="122">
        <v>171.14</v>
      </c>
      <c r="AC36" s="91">
        <f aca="true" t="shared" si="30" ref="AC36:AD38">(AA36-AA35)*$AC$6</f>
        <v>600.0000000001364</v>
      </c>
      <c r="AD36" s="91">
        <f t="shared" si="30"/>
        <v>179.9999999998363</v>
      </c>
      <c r="AE36" s="123">
        <v>701.03</v>
      </c>
      <c r="AF36" s="123">
        <v>407.57</v>
      </c>
      <c r="AG36" s="91">
        <f t="shared" si="10"/>
        <v>179.9999999998363</v>
      </c>
      <c r="AH36" s="91">
        <f t="shared" si="10"/>
        <v>59.99999999994543</v>
      </c>
      <c r="AI36" s="123">
        <v>2425.58</v>
      </c>
      <c r="AJ36" s="123">
        <v>832.09</v>
      </c>
      <c r="AK36" s="91">
        <f aca="true" t="shared" si="31" ref="AK36:AL38">(AI36-AI35)*$AK$6</f>
        <v>719.9999999993452</v>
      </c>
      <c r="AL36" s="91">
        <f t="shared" si="31"/>
        <v>240.00000000046384</v>
      </c>
      <c r="AM36" s="123">
        <v>3047.5</v>
      </c>
      <c r="AN36" s="123">
        <v>809.83</v>
      </c>
      <c r="AO36" s="91">
        <f aca="true" t="shared" si="32" ref="AO36:AP38">(AM36-AM35)*$AO$6</f>
        <v>599.9999999994543</v>
      </c>
      <c r="AP36" s="91">
        <f t="shared" si="32"/>
        <v>120.00000000057298</v>
      </c>
      <c r="AQ36" s="92" t="s">
        <v>24</v>
      </c>
      <c r="AR36" s="123">
        <v>2937.65</v>
      </c>
      <c r="AS36" s="123">
        <v>900.12</v>
      </c>
      <c r="AT36" s="91">
        <f t="shared" si="23"/>
        <v>1200.0000000007276</v>
      </c>
      <c r="AU36" s="91">
        <f t="shared" si="11"/>
        <v>319.99999999970896</v>
      </c>
      <c r="AV36" s="123">
        <v>1417.96</v>
      </c>
      <c r="AW36" s="123">
        <v>573.68</v>
      </c>
      <c r="AX36" s="91">
        <f t="shared" si="24"/>
        <v>299.99999999972715</v>
      </c>
      <c r="AY36" s="91">
        <f t="shared" si="12"/>
        <v>179.9999999998363</v>
      </c>
      <c r="AZ36" s="235">
        <v>0</v>
      </c>
      <c r="BA36" s="123">
        <v>0</v>
      </c>
      <c r="BB36" s="90">
        <f>(AZ36-AZ35)*BB$6</f>
        <v>0</v>
      </c>
      <c r="BC36" s="91">
        <f>(BA36-BA35)*BB$6</f>
        <v>0</v>
      </c>
      <c r="BD36" s="143">
        <f t="shared" si="29"/>
        <v>7359.999999999389</v>
      </c>
      <c r="BE36" s="142">
        <f t="shared" si="29"/>
        <v>2100.000000000364</v>
      </c>
      <c r="BG36" s="26"/>
      <c r="BI36" s="26"/>
    </row>
    <row r="37" spans="1:61" s="25" customFormat="1" ht="18" customHeight="1">
      <c r="A37" s="92" t="s">
        <v>25</v>
      </c>
      <c r="B37" s="133">
        <v>26.33</v>
      </c>
      <c r="C37" s="133">
        <v>2.61</v>
      </c>
      <c r="D37" s="91">
        <f t="shared" si="14"/>
        <v>59.99999999998806</v>
      </c>
      <c r="E37" s="91">
        <f t="shared" si="4"/>
        <v>0</v>
      </c>
      <c r="F37" s="134">
        <v>147.71</v>
      </c>
      <c r="G37" s="133">
        <v>2.34</v>
      </c>
      <c r="H37" s="91">
        <f t="shared" si="15"/>
        <v>120.00000000006139</v>
      </c>
      <c r="I37" s="91">
        <f t="shared" si="5"/>
        <v>0</v>
      </c>
      <c r="J37" s="134">
        <v>441.38</v>
      </c>
      <c r="K37" s="134">
        <v>103.99</v>
      </c>
      <c r="L37" s="91">
        <f t="shared" si="16"/>
        <v>800.0000000001819</v>
      </c>
      <c r="M37" s="91">
        <f t="shared" si="6"/>
        <v>240.0000000000091</v>
      </c>
      <c r="N37" s="134">
        <v>664.3</v>
      </c>
      <c r="O37" s="134">
        <v>176.06</v>
      </c>
      <c r="P37" s="91">
        <f t="shared" si="17"/>
        <v>479.99999999956344</v>
      </c>
      <c r="Q37" s="91">
        <f t="shared" si="7"/>
        <v>120.00000000006139</v>
      </c>
      <c r="R37" s="134">
        <v>733.31</v>
      </c>
      <c r="S37" s="134">
        <v>188.54</v>
      </c>
      <c r="T37" s="91">
        <f t="shared" si="18"/>
        <v>2079.9999999999272</v>
      </c>
      <c r="U37" s="91">
        <f t="shared" si="8"/>
        <v>639.9999999998727</v>
      </c>
      <c r="V37" s="92" t="s">
        <v>25</v>
      </c>
      <c r="W37" s="134">
        <v>371.89</v>
      </c>
      <c r="X37" s="134">
        <v>108.68</v>
      </c>
      <c r="Y37" s="91">
        <f t="shared" si="19"/>
        <v>159.99999999985448</v>
      </c>
      <c r="Z37" s="91">
        <f t="shared" si="9"/>
        <v>80.00000000004093</v>
      </c>
      <c r="AA37" s="134">
        <v>601.96</v>
      </c>
      <c r="AB37" s="134">
        <v>171.17</v>
      </c>
      <c r="AC37" s="91">
        <f t="shared" si="30"/>
        <v>600.0000000001364</v>
      </c>
      <c r="AD37" s="91">
        <f t="shared" si="30"/>
        <v>180.00000000000682</v>
      </c>
      <c r="AE37" s="135">
        <v>701.06</v>
      </c>
      <c r="AF37" s="135">
        <v>407.59</v>
      </c>
      <c r="AG37" s="91">
        <f t="shared" si="10"/>
        <v>179.9999999998363</v>
      </c>
      <c r="AH37" s="91">
        <f t="shared" si="10"/>
        <v>119.99999999989086</v>
      </c>
      <c r="AI37" s="135">
        <v>2425.69</v>
      </c>
      <c r="AJ37" s="135">
        <v>832.13</v>
      </c>
      <c r="AK37" s="91">
        <f t="shared" si="31"/>
        <v>660.000000000764</v>
      </c>
      <c r="AL37" s="91">
        <f t="shared" si="31"/>
        <v>239.99999999978172</v>
      </c>
      <c r="AM37" s="135">
        <v>3047.6</v>
      </c>
      <c r="AN37" s="135">
        <v>809.85</v>
      </c>
      <c r="AO37" s="91">
        <f t="shared" si="32"/>
        <v>599.9999999994543</v>
      </c>
      <c r="AP37" s="91">
        <f t="shared" si="32"/>
        <v>119.99999999989086</v>
      </c>
      <c r="AQ37" s="92" t="s">
        <v>25</v>
      </c>
      <c r="AR37" s="135">
        <v>2937.8</v>
      </c>
      <c r="AS37" s="135">
        <v>900.16</v>
      </c>
      <c r="AT37" s="91">
        <f t="shared" si="23"/>
        <v>1200.0000000007276</v>
      </c>
      <c r="AU37" s="91">
        <f t="shared" si="11"/>
        <v>319.99999999970896</v>
      </c>
      <c r="AV37" s="135">
        <v>1418.01</v>
      </c>
      <c r="AW37" s="135">
        <v>573.71</v>
      </c>
      <c r="AX37" s="91">
        <f t="shared" si="24"/>
        <v>299.99999999972715</v>
      </c>
      <c r="AY37" s="91">
        <f t="shared" si="12"/>
        <v>180.0000000005184</v>
      </c>
      <c r="AZ37" s="235">
        <v>0</v>
      </c>
      <c r="BA37" s="123">
        <v>0</v>
      </c>
      <c r="BB37" s="90">
        <f>(AZ37-AZ36)*BB$6</f>
        <v>0</v>
      </c>
      <c r="BC37" s="91">
        <f>(BA37-BA36)*BB$6</f>
        <v>0</v>
      </c>
      <c r="BD37" s="143">
        <f t="shared" si="29"/>
        <v>7240.000000000222</v>
      </c>
      <c r="BE37" s="142">
        <f t="shared" si="29"/>
        <v>2239.9999999997817</v>
      </c>
      <c r="BG37" s="26"/>
      <c r="BI37" s="26"/>
    </row>
    <row r="38" spans="1:61" s="25" customFormat="1" ht="18" customHeight="1">
      <c r="A38" s="92" t="s">
        <v>26</v>
      </c>
      <c r="B38" s="121">
        <v>26.33</v>
      </c>
      <c r="C38" s="121">
        <v>2.61</v>
      </c>
      <c r="D38" s="91">
        <f t="shared" si="14"/>
        <v>0</v>
      </c>
      <c r="E38" s="91">
        <f t="shared" si="4"/>
        <v>0</v>
      </c>
      <c r="F38" s="122">
        <v>147.73</v>
      </c>
      <c r="G38" s="121">
        <v>2.34</v>
      </c>
      <c r="H38" s="91">
        <f t="shared" si="15"/>
        <v>119.99999999989086</v>
      </c>
      <c r="I38" s="91">
        <f t="shared" si="5"/>
        <v>0</v>
      </c>
      <c r="J38" s="122">
        <v>441.48</v>
      </c>
      <c r="K38" s="122">
        <v>104.02</v>
      </c>
      <c r="L38" s="91">
        <f t="shared" si="16"/>
        <v>800.0000000001819</v>
      </c>
      <c r="M38" s="91">
        <f t="shared" si="6"/>
        <v>240.0000000000091</v>
      </c>
      <c r="N38" s="122">
        <v>664.39</v>
      </c>
      <c r="O38" s="122">
        <v>176.08</v>
      </c>
      <c r="P38" s="91">
        <f t="shared" si="17"/>
        <v>540.000000000191</v>
      </c>
      <c r="Q38" s="91">
        <f t="shared" si="7"/>
        <v>120.00000000006139</v>
      </c>
      <c r="R38" s="122">
        <v>733.58</v>
      </c>
      <c r="S38" s="122">
        <v>188.62</v>
      </c>
      <c r="T38" s="91">
        <f t="shared" si="18"/>
        <v>2160.000000000764</v>
      </c>
      <c r="U38" s="91">
        <f t="shared" si="8"/>
        <v>640.0000000001</v>
      </c>
      <c r="V38" s="92" t="s">
        <v>26</v>
      </c>
      <c r="W38" s="122">
        <v>371.91</v>
      </c>
      <c r="X38" s="122">
        <v>108.69</v>
      </c>
      <c r="Y38" s="91">
        <f t="shared" si="19"/>
        <v>160.00000000030923</v>
      </c>
      <c r="Z38" s="91">
        <f t="shared" si="9"/>
        <v>79.99999999992724</v>
      </c>
      <c r="AA38" s="122">
        <v>602.06</v>
      </c>
      <c r="AB38" s="122">
        <v>171.2</v>
      </c>
      <c r="AC38" s="91">
        <f t="shared" si="30"/>
        <v>599.9999999994543</v>
      </c>
      <c r="AD38" s="91">
        <f t="shared" si="30"/>
        <v>180.00000000000682</v>
      </c>
      <c r="AE38" s="123">
        <v>701.07</v>
      </c>
      <c r="AF38" s="123">
        <v>407.59</v>
      </c>
      <c r="AG38" s="91">
        <f t="shared" si="10"/>
        <v>60.00000000062755</v>
      </c>
      <c r="AH38" s="91">
        <f t="shared" si="10"/>
        <v>0</v>
      </c>
      <c r="AI38" s="123">
        <v>2425.82</v>
      </c>
      <c r="AJ38" s="123">
        <v>832.18</v>
      </c>
      <c r="AK38" s="91">
        <f t="shared" si="31"/>
        <v>780.0000000006548</v>
      </c>
      <c r="AL38" s="91">
        <f t="shared" si="31"/>
        <v>299.99999999972715</v>
      </c>
      <c r="AM38" s="123">
        <v>3047.7</v>
      </c>
      <c r="AN38" s="123">
        <v>809.87</v>
      </c>
      <c r="AO38" s="91">
        <f t="shared" si="32"/>
        <v>599.9999999994543</v>
      </c>
      <c r="AP38" s="91">
        <f t="shared" si="32"/>
        <v>119.99999999989086</v>
      </c>
      <c r="AQ38" s="92" t="s">
        <v>26</v>
      </c>
      <c r="AR38" s="123">
        <v>2937.96</v>
      </c>
      <c r="AS38" s="123">
        <v>900.2</v>
      </c>
      <c r="AT38" s="91">
        <f t="shared" si="23"/>
        <v>1279.9999999988358</v>
      </c>
      <c r="AU38" s="91">
        <f t="shared" si="11"/>
        <v>320.00000000061846</v>
      </c>
      <c r="AV38" s="123">
        <v>1418.07</v>
      </c>
      <c r="AW38" s="123">
        <v>573.74</v>
      </c>
      <c r="AX38" s="91">
        <f t="shared" si="24"/>
        <v>359.9999999996726</v>
      </c>
      <c r="AY38" s="91">
        <f t="shared" si="12"/>
        <v>179.9999999998363</v>
      </c>
      <c r="AZ38" s="235">
        <v>0</v>
      </c>
      <c r="BA38" s="123">
        <v>0</v>
      </c>
      <c r="BB38" s="90">
        <f>(AZ38-AZ37)*BB$6</f>
        <v>0</v>
      </c>
      <c r="BC38" s="91">
        <f>(BA38-BA37)*BB$6</f>
        <v>0</v>
      </c>
      <c r="BD38" s="143">
        <f t="shared" si="29"/>
        <v>7460.000000000036</v>
      </c>
      <c r="BE38" s="142">
        <f t="shared" si="29"/>
        <v>2180.0000000001774</v>
      </c>
      <c r="BG38" s="26"/>
      <c r="BI38" s="26"/>
    </row>
    <row r="39" spans="1:61" s="25" customFormat="1" ht="18" customHeight="1" thickBot="1">
      <c r="A39" s="96" t="s">
        <v>93</v>
      </c>
      <c r="B39" s="127">
        <v>26.33</v>
      </c>
      <c r="C39" s="127">
        <v>2.61</v>
      </c>
      <c r="D39" s="95"/>
      <c r="E39" s="95"/>
      <c r="F39" s="128">
        <v>147.74</v>
      </c>
      <c r="G39" s="127">
        <v>2.34</v>
      </c>
      <c r="H39" s="95"/>
      <c r="I39" s="95"/>
      <c r="J39" s="128">
        <v>441.53</v>
      </c>
      <c r="K39" s="128">
        <v>104.04</v>
      </c>
      <c r="L39" s="95"/>
      <c r="M39" s="95"/>
      <c r="N39" s="128">
        <v>664.43</v>
      </c>
      <c r="O39" s="128">
        <v>176.09</v>
      </c>
      <c r="P39" s="95"/>
      <c r="Q39" s="95"/>
      <c r="R39" s="128">
        <v>733.71</v>
      </c>
      <c r="S39" s="128">
        <v>188.65</v>
      </c>
      <c r="T39" s="95"/>
      <c r="U39" s="95"/>
      <c r="V39" s="96" t="s">
        <v>93</v>
      </c>
      <c r="W39" s="128">
        <v>371.92</v>
      </c>
      <c r="X39" s="128">
        <v>108.69</v>
      </c>
      <c r="Y39" s="95"/>
      <c r="Z39" s="95"/>
      <c r="AA39" s="128">
        <v>602.12</v>
      </c>
      <c r="AB39" s="128">
        <v>171.22</v>
      </c>
      <c r="AC39" s="95"/>
      <c r="AD39" s="95"/>
      <c r="AE39" s="129">
        <v>701.08</v>
      </c>
      <c r="AF39" s="129">
        <v>407.6</v>
      </c>
      <c r="AG39" s="95"/>
      <c r="AH39" s="95"/>
      <c r="AI39" s="129">
        <v>2425.89</v>
      </c>
      <c r="AJ39" s="129">
        <v>832.2</v>
      </c>
      <c r="AK39" s="95"/>
      <c r="AL39" s="95"/>
      <c r="AM39" s="129">
        <v>3047.76</v>
      </c>
      <c r="AN39" s="129">
        <v>809.89</v>
      </c>
      <c r="AO39" s="95"/>
      <c r="AP39" s="95"/>
      <c r="AQ39" s="96" t="s">
        <v>93</v>
      </c>
      <c r="AR39" s="129">
        <v>2938.04</v>
      </c>
      <c r="AS39" s="129">
        <v>900.22</v>
      </c>
      <c r="AT39" s="95"/>
      <c r="AU39" s="95"/>
      <c r="AV39" s="129">
        <v>1418.09</v>
      </c>
      <c r="AW39" s="129">
        <v>573.76</v>
      </c>
      <c r="AX39" s="95"/>
      <c r="AY39" s="95"/>
      <c r="AZ39" s="237">
        <v>0</v>
      </c>
      <c r="BA39" s="129">
        <v>0</v>
      </c>
      <c r="BB39" s="95"/>
      <c r="BC39" s="95"/>
      <c r="BD39" s="108"/>
      <c r="BE39" s="108"/>
      <c r="BG39" s="26"/>
      <c r="BI39" s="26"/>
    </row>
    <row r="40" spans="1:61" s="25" customFormat="1" ht="18" customHeight="1" thickBot="1">
      <c r="A40" s="100" t="s">
        <v>27</v>
      </c>
      <c r="B40" s="130">
        <v>26.33</v>
      </c>
      <c r="C40" s="130">
        <v>2.61</v>
      </c>
      <c r="D40" s="99">
        <f>(B40-B38)*D$6</f>
        <v>0</v>
      </c>
      <c r="E40" s="99">
        <f>(C40-C38)*D$6</f>
        <v>0</v>
      </c>
      <c r="F40" s="131">
        <v>147.75</v>
      </c>
      <c r="G40" s="130">
        <v>2.34</v>
      </c>
      <c r="H40" s="99">
        <f>(F40-F38)*H$6</f>
        <v>120.00000000006139</v>
      </c>
      <c r="I40" s="99">
        <f>(G40-G38)*H$6</f>
        <v>0</v>
      </c>
      <c r="J40" s="131">
        <v>441.58</v>
      </c>
      <c r="K40" s="131">
        <v>104.06</v>
      </c>
      <c r="L40" s="99">
        <f>(J40-J38)*L$6</f>
        <v>799.9999999997272</v>
      </c>
      <c r="M40" s="99">
        <f>(K40-K38)*L$6</f>
        <v>320.00000000005</v>
      </c>
      <c r="N40" s="131">
        <v>664.48</v>
      </c>
      <c r="O40" s="131">
        <v>176.11</v>
      </c>
      <c r="P40" s="99">
        <f>(N40-N38)*P$6</f>
        <v>540.000000000191</v>
      </c>
      <c r="Q40" s="99">
        <f>(O40-O38)*P$6</f>
        <v>180.00000000000682</v>
      </c>
      <c r="R40" s="131">
        <v>733.84</v>
      </c>
      <c r="S40" s="131">
        <v>188.69</v>
      </c>
      <c r="T40" s="99">
        <f>(R40-R38)*T$6</f>
        <v>2079.9999999999272</v>
      </c>
      <c r="U40" s="99">
        <f>(S40-S38)*T$6</f>
        <v>559.9999999999454</v>
      </c>
      <c r="V40" s="100" t="s">
        <v>27</v>
      </c>
      <c r="W40" s="131">
        <v>371.93</v>
      </c>
      <c r="X40" s="131">
        <v>108.7</v>
      </c>
      <c r="Y40" s="99">
        <f>(W40-W38)*Y$6</f>
        <v>159.99999999985448</v>
      </c>
      <c r="Z40" s="99">
        <f>(X40-X38)*Y$6</f>
        <v>80.00000000004093</v>
      </c>
      <c r="AA40" s="131">
        <v>602.18</v>
      </c>
      <c r="AB40" s="131">
        <v>171.23</v>
      </c>
      <c r="AC40" s="99">
        <f>(AA40-AA38)*$AC$6</f>
        <v>720.0000000000273</v>
      </c>
      <c r="AD40" s="99">
        <f>(AB40-AB38)*$AC$6</f>
        <v>180.00000000000682</v>
      </c>
      <c r="AE40" s="132">
        <v>701.08</v>
      </c>
      <c r="AF40" s="132">
        <v>407.6</v>
      </c>
      <c r="AG40" s="99">
        <f>(AE40-AE38)*$AG$6</f>
        <v>59.99999999994543</v>
      </c>
      <c r="AH40" s="99">
        <f>(AF40-AF38)*$AG$6</f>
        <v>60.00000000028649</v>
      </c>
      <c r="AI40" s="132">
        <v>2425.96</v>
      </c>
      <c r="AJ40" s="132">
        <v>832.22</v>
      </c>
      <c r="AK40" s="99">
        <f>(AI40-AI38)*$AK$6</f>
        <v>839.999999999236</v>
      </c>
      <c r="AL40" s="99">
        <f>(AJ40-AJ38)*$AK$6</f>
        <v>240.00000000046384</v>
      </c>
      <c r="AM40" s="132">
        <v>3047.81</v>
      </c>
      <c r="AN40" s="132">
        <v>809.9</v>
      </c>
      <c r="AO40" s="99">
        <f>(AM40-AM38)*$AO$6</f>
        <v>660.000000000764</v>
      </c>
      <c r="AP40" s="99">
        <f>(AN40-AN38)*$AO$6</f>
        <v>179.9999999998363</v>
      </c>
      <c r="AQ40" s="100" t="s">
        <v>27</v>
      </c>
      <c r="AR40" s="132">
        <v>2938.13</v>
      </c>
      <c r="AS40" s="132">
        <v>900.25</v>
      </c>
      <c r="AT40" s="99">
        <f>(AR40-AR38)*AT$6</f>
        <v>1360.000000000582</v>
      </c>
      <c r="AU40" s="99">
        <f>(AS40-AS38)*AT$6</f>
        <v>399.9999999996362</v>
      </c>
      <c r="AV40" s="132">
        <v>1418.12</v>
      </c>
      <c r="AW40" s="132">
        <v>573.78</v>
      </c>
      <c r="AX40" s="99">
        <f>(AV40-AV38)*AX$6</f>
        <v>299.99999999972715</v>
      </c>
      <c r="AY40" s="99">
        <f>(AW40-AW38)*AX$6</f>
        <v>239.99999999978172</v>
      </c>
      <c r="AZ40" s="238">
        <v>0</v>
      </c>
      <c r="BA40" s="132">
        <v>0</v>
      </c>
      <c r="BB40" s="98">
        <f>(AZ40-AZ38)*BB$6</f>
        <v>0</v>
      </c>
      <c r="BC40" s="99">
        <f>(BA40-BA38)*BB$6</f>
        <v>0</v>
      </c>
      <c r="BD40" s="146">
        <f>BB40+D40+H40+L40+P40+T40+Y40+AC40+AG40+AK40+AO40+AT40+AX40</f>
        <v>7640.000000000044</v>
      </c>
      <c r="BE40" s="147">
        <f>BC40+E40+I40+M40+Q40+U40+Z40+AD40+AH40+AL40+AP40+AU40+AY40</f>
        <v>2440.0000000000546</v>
      </c>
      <c r="BG40" s="26"/>
      <c r="BI40" s="26"/>
    </row>
    <row r="41" spans="1:61" s="25" customFormat="1" ht="18" customHeight="1">
      <c r="A41" s="88" t="s">
        <v>94</v>
      </c>
      <c r="B41" s="133">
        <v>26.33</v>
      </c>
      <c r="C41" s="133">
        <v>2.61</v>
      </c>
      <c r="D41" s="95"/>
      <c r="E41" s="95"/>
      <c r="F41" s="134">
        <v>147.76</v>
      </c>
      <c r="G41" s="133">
        <v>2.34</v>
      </c>
      <c r="H41" s="95"/>
      <c r="I41" s="95"/>
      <c r="J41" s="134">
        <v>441.63</v>
      </c>
      <c r="K41" s="134">
        <v>104.07</v>
      </c>
      <c r="L41" s="87"/>
      <c r="M41" s="87"/>
      <c r="N41" s="134">
        <v>664.52</v>
      </c>
      <c r="O41" s="134">
        <v>176.12</v>
      </c>
      <c r="P41" s="87"/>
      <c r="Q41" s="87"/>
      <c r="R41" s="134">
        <v>733.97</v>
      </c>
      <c r="S41" s="134">
        <v>188.73</v>
      </c>
      <c r="T41" s="87"/>
      <c r="U41" s="87"/>
      <c r="V41" s="88" t="s">
        <v>94</v>
      </c>
      <c r="W41" s="134">
        <v>371.94</v>
      </c>
      <c r="X41" s="134">
        <v>108.7</v>
      </c>
      <c r="Y41" s="87"/>
      <c r="Z41" s="87"/>
      <c r="AA41" s="134">
        <v>602.23</v>
      </c>
      <c r="AB41" s="134">
        <v>171.25</v>
      </c>
      <c r="AC41" s="95"/>
      <c r="AD41" s="95"/>
      <c r="AE41" s="135">
        <v>701.09</v>
      </c>
      <c r="AF41" s="135">
        <v>407.61</v>
      </c>
      <c r="AG41" s="95"/>
      <c r="AH41" s="95"/>
      <c r="AI41" s="135">
        <v>2426.03</v>
      </c>
      <c r="AJ41" s="135">
        <v>832.25</v>
      </c>
      <c r="AK41" s="95"/>
      <c r="AL41" s="95"/>
      <c r="AM41" s="135">
        <v>3047.87</v>
      </c>
      <c r="AN41" s="135">
        <v>809.91</v>
      </c>
      <c r="AO41" s="95"/>
      <c r="AP41" s="95"/>
      <c r="AQ41" s="88" t="s">
        <v>94</v>
      </c>
      <c r="AR41" s="135">
        <v>2938.21</v>
      </c>
      <c r="AS41" s="135">
        <v>900.27</v>
      </c>
      <c r="AT41" s="95"/>
      <c r="AU41" s="95"/>
      <c r="AV41" s="135">
        <v>1418.15</v>
      </c>
      <c r="AW41" s="135">
        <v>573.79</v>
      </c>
      <c r="AX41" s="95"/>
      <c r="AY41" s="95"/>
      <c r="AZ41" s="239">
        <v>0</v>
      </c>
      <c r="BA41" s="135">
        <v>0</v>
      </c>
      <c r="BB41" s="95"/>
      <c r="BC41" s="95"/>
      <c r="BD41" s="107"/>
      <c r="BE41" s="107"/>
      <c r="BG41" s="26"/>
      <c r="BI41" s="26"/>
    </row>
    <row r="42" spans="1:59" s="27" customFormat="1" ht="18" customHeight="1">
      <c r="A42" s="92" t="s">
        <v>28</v>
      </c>
      <c r="B42" s="121">
        <v>26.34</v>
      </c>
      <c r="C42" s="121">
        <v>2.61</v>
      </c>
      <c r="D42" s="91">
        <f>(B42-B40)*D$6</f>
        <v>60.00000000000938</v>
      </c>
      <c r="E42" s="91">
        <f>(C42-C40)*D$6</f>
        <v>0</v>
      </c>
      <c r="F42" s="122">
        <v>147.77</v>
      </c>
      <c r="G42" s="121">
        <v>2.34</v>
      </c>
      <c r="H42" s="91">
        <f>(F42-F40)*H$6</f>
        <v>120.00000000006139</v>
      </c>
      <c r="I42" s="91">
        <f>(G42-G40)*H$6</f>
        <v>0</v>
      </c>
      <c r="J42" s="122">
        <v>441.67</v>
      </c>
      <c r="K42" s="122">
        <v>104.09</v>
      </c>
      <c r="L42" s="91">
        <f>(J42-J40)*L$6</f>
        <v>720.0000000002547</v>
      </c>
      <c r="M42" s="91">
        <f>(K42-K40)*L$6</f>
        <v>240.0000000000091</v>
      </c>
      <c r="N42" s="122">
        <v>664.56</v>
      </c>
      <c r="O42" s="122">
        <v>176.13</v>
      </c>
      <c r="P42" s="91">
        <f>(N42-N40)*P$6</f>
        <v>479.99999999956344</v>
      </c>
      <c r="Q42" s="91">
        <f>(O42-O40)*P$6</f>
        <v>119.99999999989086</v>
      </c>
      <c r="R42" s="122">
        <v>734.08</v>
      </c>
      <c r="S42" s="122">
        <v>188.77</v>
      </c>
      <c r="T42" s="91">
        <f>(R42-R40)*T$6</f>
        <v>1920.0000000000728</v>
      </c>
      <c r="U42" s="91">
        <f>(S42-S40)*T$6</f>
        <v>640.0000000001</v>
      </c>
      <c r="V42" s="92" t="s">
        <v>28</v>
      </c>
      <c r="W42" s="122">
        <v>371.96</v>
      </c>
      <c r="X42" s="122">
        <v>108.7</v>
      </c>
      <c r="Y42" s="91">
        <f>(W42-W40)*Y$6</f>
        <v>239.99999999978172</v>
      </c>
      <c r="Z42" s="91">
        <f>(X42-X40)*Y$6</f>
        <v>0</v>
      </c>
      <c r="AA42" s="122">
        <v>602.29</v>
      </c>
      <c r="AB42" s="122">
        <v>171.26</v>
      </c>
      <c r="AC42" s="91">
        <f>(AA42-AA40)*$AC$6</f>
        <v>660.0000000000819</v>
      </c>
      <c r="AD42" s="91">
        <f>(AB42-AB40)*$AC$6</f>
        <v>180.00000000000682</v>
      </c>
      <c r="AE42" s="123">
        <v>701.09</v>
      </c>
      <c r="AF42" s="123">
        <v>407.61</v>
      </c>
      <c r="AG42" s="91">
        <f>(AE42-AE40)*$AG$6</f>
        <v>59.99999999994543</v>
      </c>
      <c r="AH42" s="91">
        <f>(AF42-AF40)*$AG$6</f>
        <v>59.99999999994543</v>
      </c>
      <c r="AI42" s="123">
        <v>2426.09</v>
      </c>
      <c r="AJ42" s="123">
        <v>832.27</v>
      </c>
      <c r="AK42" s="91">
        <f>(AI42-AI40)*$AK$6</f>
        <v>780.0000000006548</v>
      </c>
      <c r="AL42" s="91">
        <f>(AJ42-AJ40)*$AK$6</f>
        <v>299.99999999972715</v>
      </c>
      <c r="AM42" s="123">
        <v>3047.91</v>
      </c>
      <c r="AN42" s="123">
        <v>809.92</v>
      </c>
      <c r="AO42" s="91">
        <f>(AM42-AM40)*$AO$6</f>
        <v>599.9999999994543</v>
      </c>
      <c r="AP42" s="91">
        <f>(AN42-AN40)*$AO$6</f>
        <v>119.99999999989086</v>
      </c>
      <c r="AQ42" s="92" t="s">
        <v>28</v>
      </c>
      <c r="AR42" s="123">
        <v>2938.28</v>
      </c>
      <c r="AS42" s="123">
        <v>900.29</v>
      </c>
      <c r="AT42" s="91">
        <f>(AR42-AR40)*AT$6</f>
        <v>1200.0000000007276</v>
      </c>
      <c r="AU42" s="91">
        <f>(AS42-AS40)*AT$6</f>
        <v>319.99999999970896</v>
      </c>
      <c r="AV42" s="123">
        <v>1418.18</v>
      </c>
      <c r="AW42" s="123">
        <v>573.81</v>
      </c>
      <c r="AX42" s="91">
        <f>(AV42-AV40)*AX$6</f>
        <v>360.0000000010368</v>
      </c>
      <c r="AY42" s="91">
        <f>(AW42-AW40)*AX$6</f>
        <v>179.9999999998363</v>
      </c>
      <c r="AZ42" s="235">
        <v>0</v>
      </c>
      <c r="BA42" s="123">
        <v>0</v>
      </c>
      <c r="BB42" s="90">
        <f>(AZ42-AZ40)*BB$6</f>
        <v>0</v>
      </c>
      <c r="BC42" s="91">
        <f>(BA42-BA40)*BB$6</f>
        <v>0</v>
      </c>
      <c r="BD42" s="143">
        <f>BB42+D42+H42+L42+P42+T42+Y42+AC42+AG42+AK42+AO42+AT42+AX42</f>
        <v>7200.000000001644</v>
      </c>
      <c r="BE42" s="142">
        <f>BC42+E42+I42+M42+Q42+U42+Z42+AD42+AH42+AL42+AP42+AU42+AY42</f>
        <v>2159.9999999991155</v>
      </c>
      <c r="BG42" s="153"/>
    </row>
    <row r="43" spans="1:57" ht="18" customHeight="1" thickBot="1">
      <c r="A43" s="103" t="s">
        <v>29</v>
      </c>
      <c r="B43" s="136">
        <v>26.34</v>
      </c>
      <c r="C43" s="136">
        <v>2.61</v>
      </c>
      <c r="D43" s="105">
        <f t="shared" si="14"/>
        <v>0</v>
      </c>
      <c r="E43" s="105">
        <f t="shared" si="4"/>
        <v>0</v>
      </c>
      <c r="F43" s="137">
        <v>147.79</v>
      </c>
      <c r="G43" s="136">
        <v>2.34</v>
      </c>
      <c r="H43" s="105">
        <f t="shared" si="15"/>
        <v>119.99999999989086</v>
      </c>
      <c r="I43" s="105">
        <f t="shared" si="5"/>
        <v>0</v>
      </c>
      <c r="J43" s="137">
        <v>441.76</v>
      </c>
      <c r="K43" s="137">
        <v>104.13</v>
      </c>
      <c r="L43" s="105">
        <f t="shared" si="16"/>
        <v>719.9999999997999</v>
      </c>
      <c r="M43" s="105">
        <f t="shared" si="6"/>
        <v>319.99999999993634</v>
      </c>
      <c r="N43" s="137">
        <v>664.63</v>
      </c>
      <c r="O43" s="137">
        <v>176.15</v>
      </c>
      <c r="P43" s="105">
        <f t="shared" si="17"/>
        <v>420.00000000030013</v>
      </c>
      <c r="Q43" s="105">
        <f t="shared" si="7"/>
        <v>120.00000000006139</v>
      </c>
      <c r="R43" s="137">
        <v>734.28</v>
      </c>
      <c r="S43" s="137">
        <v>188.85</v>
      </c>
      <c r="T43" s="105">
        <f t="shared" si="18"/>
        <v>1599.9999999994543</v>
      </c>
      <c r="U43" s="105">
        <f t="shared" si="8"/>
        <v>639.9999999998727</v>
      </c>
      <c r="V43" s="103" t="s">
        <v>29</v>
      </c>
      <c r="W43" s="137">
        <v>371.98</v>
      </c>
      <c r="X43" s="137">
        <v>108.71</v>
      </c>
      <c r="Y43" s="105">
        <f t="shared" si="19"/>
        <v>160.00000000030923</v>
      </c>
      <c r="Z43" s="105">
        <f t="shared" si="9"/>
        <v>79.99999999992724</v>
      </c>
      <c r="AA43" s="137">
        <v>602.38</v>
      </c>
      <c r="AB43" s="137">
        <v>171.29</v>
      </c>
      <c r="AC43" s="105">
        <f>(AA43-AA42)*$AC$6</f>
        <v>540.000000000191</v>
      </c>
      <c r="AD43" s="105">
        <f>(AB43-AB42)*$AC$6</f>
        <v>180.00000000000682</v>
      </c>
      <c r="AE43" s="138">
        <v>701.1</v>
      </c>
      <c r="AF43" s="138">
        <v>407.62</v>
      </c>
      <c r="AG43" s="105">
        <f>(AE43-AE42)*$AG$6</f>
        <v>59.99999999994543</v>
      </c>
      <c r="AH43" s="105">
        <f>(AF43-AF42)*$AG$6</f>
        <v>59.99999999994543</v>
      </c>
      <c r="AI43" s="138">
        <v>2426.2</v>
      </c>
      <c r="AJ43" s="138">
        <v>832.32</v>
      </c>
      <c r="AK43" s="105">
        <f>(AI43-AI42)*$AK$6</f>
        <v>659.9999999980355</v>
      </c>
      <c r="AL43" s="105">
        <f>(AJ43-AJ42)*$AK$6</f>
        <v>300.0000000004093</v>
      </c>
      <c r="AM43" s="138">
        <v>3048</v>
      </c>
      <c r="AN43" s="138">
        <v>809.95</v>
      </c>
      <c r="AO43" s="105">
        <f>(AM43-AM42)*$AO$6</f>
        <v>540.0000000008731</v>
      </c>
      <c r="AP43" s="105">
        <f>(AN43-AN42)*$AO$6</f>
        <v>180.0000000005184</v>
      </c>
      <c r="AQ43" s="103" t="s">
        <v>29</v>
      </c>
      <c r="AR43" s="138">
        <v>2938.41</v>
      </c>
      <c r="AS43" s="138">
        <v>900.33</v>
      </c>
      <c r="AT43" s="105">
        <f t="shared" si="23"/>
        <v>1039.9999999972351</v>
      </c>
      <c r="AU43" s="105">
        <f t="shared" si="11"/>
        <v>320.00000000061846</v>
      </c>
      <c r="AV43" s="138">
        <v>1418.22</v>
      </c>
      <c r="AW43" s="138">
        <v>573.82</v>
      </c>
      <c r="AX43" s="102">
        <f t="shared" si="24"/>
        <v>239.99999999978172</v>
      </c>
      <c r="AY43" s="102">
        <f t="shared" si="12"/>
        <v>60.00000000062755</v>
      </c>
      <c r="AZ43" s="240">
        <v>0</v>
      </c>
      <c r="BA43" s="138">
        <v>0</v>
      </c>
      <c r="BB43" s="104">
        <f>(AZ43-AZ42)*BB$6</f>
        <v>0</v>
      </c>
      <c r="BC43" s="105">
        <f>(BA43-BA42)*BB$6</f>
        <v>0</v>
      </c>
      <c r="BD43" s="144">
        <f>BB43+D43+H43+L43+P43+T43+Y43+AC43+AG43+AK43+AO43+AT43+AX43</f>
        <v>6099.999999995816</v>
      </c>
      <c r="BE43" s="148">
        <f>BC43+E43+I43+M43+Q43+U43+Z43+AD43+AH43+AL43+AP43+AU43+AY43</f>
        <v>2260.0000000019236</v>
      </c>
    </row>
    <row r="44" spans="1:57" ht="18" customHeight="1" thickBot="1">
      <c r="A44" s="9"/>
      <c r="B44" s="139"/>
      <c r="C44" s="139" t="s">
        <v>106</v>
      </c>
      <c r="D44" s="140">
        <f>SUM(D12:D43)</f>
        <v>479.99999999998977</v>
      </c>
      <c r="E44" s="140">
        <f>SUM(E12:E43)</f>
        <v>0</v>
      </c>
      <c r="F44" s="139"/>
      <c r="G44" s="139" t="s">
        <v>106</v>
      </c>
      <c r="H44" s="140">
        <f>SUM(H12:H43)</f>
        <v>4500</v>
      </c>
      <c r="I44" s="140">
        <f>SUM(I12:I43)</f>
        <v>59.99999999999872</v>
      </c>
      <c r="J44" s="139"/>
      <c r="K44" s="139" t="s">
        <v>106</v>
      </c>
      <c r="L44" s="140">
        <f>SUM(L12:L43)</f>
        <v>16799.999999999727</v>
      </c>
      <c r="M44" s="140">
        <f>SUM(M12:M43)</f>
        <v>6559.999999999945</v>
      </c>
      <c r="N44" s="139"/>
      <c r="O44" s="139" t="s">
        <v>106</v>
      </c>
      <c r="P44" s="140">
        <f>SUM(P12:P43)</f>
        <v>10380.00000000011</v>
      </c>
      <c r="Q44" s="140">
        <f>SUM(Q12:Q43)</f>
        <v>3300.000000000068</v>
      </c>
      <c r="R44" s="139"/>
      <c r="S44" s="139" t="s">
        <v>106</v>
      </c>
      <c r="T44" s="140">
        <f>SUM(T12:T43)</f>
        <v>42239.99999999978</v>
      </c>
      <c r="U44" s="140">
        <f>SUM(U12:U43)</f>
        <v>14559.999999999945</v>
      </c>
      <c r="V44" s="18"/>
      <c r="W44" s="139"/>
      <c r="X44" s="139" t="s">
        <v>106</v>
      </c>
      <c r="Y44" s="140">
        <f>SUM(Y12:Y43)</f>
        <v>4000</v>
      </c>
      <c r="Z44" s="140">
        <f>SUM(Z12:Z43)</f>
        <v>1439.9999999999409</v>
      </c>
      <c r="AA44" s="9"/>
      <c r="AB44" s="139" t="s">
        <v>106</v>
      </c>
      <c r="AC44" s="140">
        <f>SUM(AC12:AC43)</f>
        <v>12000</v>
      </c>
      <c r="AD44" s="140">
        <f>SUM(AD12:AD43)</f>
        <v>4199.999999999932</v>
      </c>
      <c r="AE44" s="139"/>
      <c r="AF44" s="139" t="s">
        <v>106</v>
      </c>
      <c r="AG44" s="140">
        <f>SUM(AG12:AG43)</f>
        <v>4200.000000000273</v>
      </c>
      <c r="AH44" s="140">
        <f>SUM(AH12:AH43)</f>
        <v>2460.00000000015</v>
      </c>
      <c r="AI44" s="139"/>
      <c r="AJ44" s="139" t="s">
        <v>106</v>
      </c>
      <c r="AK44" s="140">
        <f>SUM(AK12:AK43)</f>
        <v>15000</v>
      </c>
      <c r="AL44" s="140">
        <f>SUM(AL12:AL43)</f>
        <v>6300.000000000409</v>
      </c>
      <c r="AM44" s="139"/>
      <c r="AN44" s="139" t="s">
        <v>106</v>
      </c>
      <c r="AO44" s="140">
        <f>SUM(AO12:AO43)</f>
        <v>11280.000000000655</v>
      </c>
      <c r="AP44" s="140">
        <f>SUM(AP12:AP43)</f>
        <v>3180.0000000005184</v>
      </c>
      <c r="AQ44" s="18"/>
      <c r="AR44" s="139"/>
      <c r="AS44" s="139" t="s">
        <v>106</v>
      </c>
      <c r="AT44" s="140">
        <f>SUM(AT12:AT43)</f>
        <v>23039.999999997235</v>
      </c>
      <c r="AU44" s="140">
        <f>SUM(AU12:AU43)</f>
        <v>7840.0000000001455</v>
      </c>
      <c r="AV44" s="139"/>
      <c r="AW44" s="139" t="s">
        <v>106</v>
      </c>
      <c r="AX44" s="149">
        <f>SUM(AX12:AX43)</f>
        <v>6239.999999999782</v>
      </c>
      <c r="AY44" s="140">
        <f>SUM(AY12:AY43)</f>
        <v>3840.0000000006003</v>
      </c>
      <c r="AZ44" s="139"/>
      <c r="BA44" s="139" t="s">
        <v>106</v>
      </c>
      <c r="BB44" s="140">
        <f>SUM(BB12:BB43)</f>
        <v>0</v>
      </c>
      <c r="BC44" s="140">
        <f>SUM(BC12:BC43)</f>
        <v>0</v>
      </c>
      <c r="BD44" s="150">
        <f>SUM(BD12:BD43)</f>
        <v>150159.99999999756</v>
      </c>
      <c r="BE44" s="36">
        <f>SUM(BE12:BE43)</f>
        <v>53740.000000001644</v>
      </c>
    </row>
    <row r="45" spans="1:62" ht="18" customHeight="1">
      <c r="A45" s="9"/>
      <c r="B45" s="9"/>
      <c r="C45" s="48"/>
      <c r="D45" s="9" t="s">
        <v>107</v>
      </c>
      <c r="E45" s="48" t="s">
        <v>108</v>
      </c>
      <c r="F45" s="9"/>
      <c r="G45" s="48"/>
      <c r="H45" s="9" t="s">
        <v>107</v>
      </c>
      <c r="I45" s="48" t="s">
        <v>108</v>
      </c>
      <c r="J45" s="9"/>
      <c r="K45" s="48"/>
      <c r="L45" s="9" t="s">
        <v>107</v>
      </c>
      <c r="M45" s="48" t="s">
        <v>108</v>
      </c>
      <c r="N45" s="9"/>
      <c r="O45" s="48"/>
      <c r="P45" s="9" t="s">
        <v>107</v>
      </c>
      <c r="Q45" s="48" t="s">
        <v>108</v>
      </c>
      <c r="R45" s="9"/>
      <c r="S45" s="48"/>
      <c r="T45" s="9" t="s">
        <v>107</v>
      </c>
      <c r="U45" s="48" t="s">
        <v>108</v>
      </c>
      <c r="V45" s="48"/>
      <c r="W45" s="9"/>
      <c r="X45" s="48"/>
      <c r="Y45" s="9" t="s">
        <v>107</v>
      </c>
      <c r="Z45" s="48" t="s">
        <v>108</v>
      </c>
      <c r="AA45" s="9"/>
      <c r="AB45" s="48"/>
      <c r="AC45" s="9" t="s">
        <v>107</v>
      </c>
      <c r="AD45" s="48" t="s">
        <v>108</v>
      </c>
      <c r="AE45" s="9"/>
      <c r="AF45" s="48"/>
      <c r="AG45" s="9" t="s">
        <v>107</v>
      </c>
      <c r="AH45" s="48" t="s">
        <v>108</v>
      </c>
      <c r="AI45" s="9"/>
      <c r="AJ45" s="48"/>
      <c r="AK45" s="9" t="s">
        <v>107</v>
      </c>
      <c r="AL45" s="48" t="s">
        <v>108</v>
      </c>
      <c r="AM45" s="9"/>
      <c r="AN45" s="48"/>
      <c r="AO45" s="9" t="s">
        <v>107</v>
      </c>
      <c r="AP45" s="48" t="s">
        <v>108</v>
      </c>
      <c r="AQ45" s="48"/>
      <c r="AR45" s="9"/>
      <c r="AS45" s="48"/>
      <c r="AT45" s="9" t="s">
        <v>107</v>
      </c>
      <c r="AU45" s="48" t="s">
        <v>108</v>
      </c>
      <c r="AV45" s="9"/>
      <c r="AW45" s="48"/>
      <c r="AX45" s="9" t="s">
        <v>107</v>
      </c>
      <c r="AY45" s="48" t="s">
        <v>108</v>
      </c>
      <c r="AZ45" s="9"/>
      <c r="BA45" s="48"/>
      <c r="BB45" s="9" t="s">
        <v>107</v>
      </c>
      <c r="BC45" s="48" t="s">
        <v>108</v>
      </c>
      <c r="BD45" s="48" t="s">
        <v>107</v>
      </c>
      <c r="BE45" s="48" t="s">
        <v>108</v>
      </c>
      <c r="BI45" s="16"/>
      <c r="BJ45" s="16"/>
    </row>
    <row r="46" spans="1:62" ht="18" customHeight="1">
      <c r="A46" s="9"/>
      <c r="B46" s="9"/>
      <c r="C46" s="48"/>
      <c r="D46" s="9"/>
      <c r="E46" s="48"/>
      <c r="F46" s="9"/>
      <c r="G46" s="48"/>
      <c r="H46" s="9"/>
      <c r="I46" s="48"/>
      <c r="J46" s="9"/>
      <c r="K46" s="48"/>
      <c r="L46" s="9"/>
      <c r="M46" s="48"/>
      <c r="N46" s="9"/>
      <c r="O46" s="48"/>
      <c r="P46" s="9"/>
      <c r="Q46" s="48"/>
      <c r="R46" s="9"/>
      <c r="S46" s="48"/>
      <c r="T46" s="9"/>
      <c r="U46" s="48"/>
      <c r="V46" s="48"/>
      <c r="W46" s="9"/>
      <c r="X46" s="48"/>
      <c r="Y46" s="9"/>
      <c r="Z46" s="48"/>
      <c r="AA46" s="9"/>
      <c r="AB46" s="9"/>
      <c r="AC46" s="48"/>
      <c r="AD46" s="9"/>
      <c r="AE46" s="48"/>
      <c r="AF46" s="9"/>
      <c r="AG46" s="48"/>
      <c r="AH46" s="9"/>
      <c r="AI46" s="48"/>
      <c r="AJ46" s="9"/>
      <c r="AK46" s="48"/>
      <c r="AL46" s="9"/>
      <c r="AM46" s="48"/>
      <c r="AN46" s="9"/>
      <c r="AO46" s="48"/>
      <c r="AP46" s="9"/>
      <c r="AQ46" s="9"/>
      <c r="AR46" s="48"/>
      <c r="AS46" s="9"/>
      <c r="AT46" s="48"/>
      <c r="AU46" s="9"/>
      <c r="AV46" s="9"/>
      <c r="AW46" s="9"/>
      <c r="AX46" s="48"/>
      <c r="AY46" s="9"/>
      <c r="AZ46" s="9"/>
      <c r="BA46" s="9"/>
      <c r="BB46" s="9"/>
      <c r="BC46" s="9"/>
      <c r="BD46" s="48"/>
      <c r="BI46" s="16"/>
      <c r="BJ46" s="16"/>
    </row>
    <row r="47" spans="4:59" s="9" customFormat="1" ht="12.75">
      <c r="D47" s="19"/>
      <c r="O47" s="20" t="s">
        <v>65</v>
      </c>
      <c r="P47" s="20"/>
      <c r="Q47" s="20"/>
      <c r="R47" s="20" t="s">
        <v>98</v>
      </c>
      <c r="AL47" s="20" t="s">
        <v>65</v>
      </c>
      <c r="AM47" s="20"/>
      <c r="AN47" s="20"/>
      <c r="AO47" s="20" t="s">
        <v>98</v>
      </c>
      <c r="BD47" s="20" t="s">
        <v>65</v>
      </c>
      <c r="BE47" s="20"/>
      <c r="BF47" s="20"/>
      <c r="BG47" s="20" t="s">
        <v>98</v>
      </c>
    </row>
    <row r="48" spans="4:61" ht="12" customHeight="1">
      <c r="D48" s="28"/>
      <c r="H48" s="28"/>
      <c r="L48" s="28"/>
      <c r="P48" s="28"/>
      <c r="T48" s="28"/>
      <c r="Y48" s="28"/>
      <c r="AD48" s="28"/>
      <c r="AH48" s="28"/>
      <c r="AL48" s="28"/>
      <c r="AP48" s="28"/>
      <c r="AQ48" s="28"/>
      <c r="AY48" s="28"/>
      <c r="AZ48" s="28"/>
      <c r="BA48" s="28"/>
      <c r="BB48" s="28"/>
      <c r="BC48" s="28"/>
      <c r="BI48" s="28"/>
    </row>
    <row r="49" spans="61:62" ht="12" customHeight="1">
      <c r="BI49" s="29"/>
      <c r="BJ49" s="141"/>
    </row>
    <row r="50" ht="12" customHeight="1"/>
  </sheetData>
  <sheetProtection/>
  <mergeCells count="38">
    <mergeCell ref="A4:A10"/>
    <mergeCell ref="BB7:BC7"/>
    <mergeCell ref="V4:V10"/>
    <mergeCell ref="AA4:AD4"/>
    <mergeCell ref="AQ4:AQ10"/>
    <mergeCell ref="AV4:AY4"/>
    <mergeCell ref="B4:E4"/>
    <mergeCell ref="AM9:AN9"/>
    <mergeCell ref="AI4:AL4"/>
    <mergeCell ref="AV9:AW9"/>
    <mergeCell ref="BD9:BE9"/>
    <mergeCell ref="BD10:BE10"/>
    <mergeCell ref="AZ4:BC4"/>
    <mergeCell ref="A2:Z2"/>
    <mergeCell ref="J4:M4"/>
    <mergeCell ref="N4:Q4"/>
    <mergeCell ref="R4:U4"/>
    <mergeCell ref="W4:Z4"/>
    <mergeCell ref="AE4:AH4"/>
    <mergeCell ref="AR9:AS9"/>
    <mergeCell ref="A1:Z1"/>
    <mergeCell ref="AA2:AU2"/>
    <mergeCell ref="AA1:AU1"/>
    <mergeCell ref="AW1:BJ1"/>
    <mergeCell ref="AW2:BJ2"/>
    <mergeCell ref="W9:X9"/>
    <mergeCell ref="AR4:AU4"/>
    <mergeCell ref="F4:I4"/>
    <mergeCell ref="AE9:AF9"/>
    <mergeCell ref="AI9:AJ9"/>
    <mergeCell ref="AM4:AP4"/>
    <mergeCell ref="AZ9:BA9"/>
    <mergeCell ref="B9:C9"/>
    <mergeCell ref="F9:G9"/>
    <mergeCell ref="J9:K9"/>
    <mergeCell ref="N9:O9"/>
    <mergeCell ref="R9:S9"/>
    <mergeCell ref="AA9:AB9"/>
  </mergeCells>
  <conditionalFormatting sqref="J44 L44:M44 BD44 AX44">
    <cfRule type="cellIs" priority="66" dxfId="0" operator="lessThan">
      <formula>0</formula>
    </cfRule>
  </conditionalFormatting>
  <conditionalFormatting sqref="AF44">
    <cfRule type="cellIs" priority="55" dxfId="0" operator="lessThan">
      <formula>0</formula>
    </cfRule>
  </conditionalFormatting>
  <conditionalFormatting sqref="K44">
    <cfRule type="cellIs" priority="65" dxfId="0" operator="lessThan">
      <formula>0</formula>
    </cfRule>
  </conditionalFormatting>
  <conditionalFormatting sqref="N44 P44:Q44">
    <cfRule type="cellIs" priority="64" dxfId="0" operator="lessThan">
      <formula>0</formula>
    </cfRule>
  </conditionalFormatting>
  <conditionalFormatting sqref="O44">
    <cfRule type="cellIs" priority="63" dxfId="0" operator="lessThan">
      <formula>0</formula>
    </cfRule>
  </conditionalFormatting>
  <conditionalFormatting sqref="R44 T44:V44">
    <cfRule type="cellIs" priority="62" dxfId="0" operator="lessThan">
      <formula>0</formula>
    </cfRule>
  </conditionalFormatting>
  <conditionalFormatting sqref="S44">
    <cfRule type="cellIs" priority="61" dxfId="0" operator="lessThan">
      <formula>0</formula>
    </cfRule>
  </conditionalFormatting>
  <conditionalFormatting sqref="W44 Y44:Z44">
    <cfRule type="cellIs" priority="60" dxfId="0" operator="lessThan">
      <formula>0</formula>
    </cfRule>
  </conditionalFormatting>
  <conditionalFormatting sqref="X44">
    <cfRule type="cellIs" priority="59" dxfId="0" operator="lessThan">
      <formula>0</formula>
    </cfRule>
  </conditionalFormatting>
  <conditionalFormatting sqref="AC44:AD44">
    <cfRule type="cellIs" priority="58" dxfId="0" operator="lessThan">
      <formula>0</formula>
    </cfRule>
  </conditionalFormatting>
  <conditionalFormatting sqref="AB44">
    <cfRule type="cellIs" priority="57" dxfId="0" operator="lessThan">
      <formula>0</formula>
    </cfRule>
  </conditionalFormatting>
  <conditionalFormatting sqref="AE44 AG44:AH44">
    <cfRule type="cellIs" priority="56" dxfId="0" operator="lessThan">
      <formula>0</formula>
    </cfRule>
  </conditionalFormatting>
  <conditionalFormatting sqref="BA44">
    <cfRule type="cellIs" priority="43" dxfId="0" operator="lessThan">
      <formula>0</formula>
    </cfRule>
  </conditionalFormatting>
  <conditionalFormatting sqref="B44 D44:E44">
    <cfRule type="cellIs" priority="70" dxfId="0" operator="lessThan">
      <formula>0</formula>
    </cfRule>
  </conditionalFormatting>
  <conditionalFormatting sqref="C44">
    <cfRule type="cellIs" priority="69" dxfId="0" operator="lessThan">
      <formula>0</formula>
    </cfRule>
  </conditionalFormatting>
  <conditionalFormatting sqref="F44 H44:I44">
    <cfRule type="cellIs" priority="68" dxfId="0" operator="lessThan">
      <formula>0</formula>
    </cfRule>
  </conditionalFormatting>
  <conditionalFormatting sqref="G44">
    <cfRule type="cellIs" priority="67" dxfId="0" operator="lessThan">
      <formula>0</formula>
    </cfRule>
  </conditionalFormatting>
  <conditionalFormatting sqref="AI44 AK44:AL44">
    <cfRule type="cellIs" priority="54" dxfId="0" operator="lessThan">
      <formula>0</formula>
    </cfRule>
  </conditionalFormatting>
  <conditionalFormatting sqref="AJ44">
    <cfRule type="cellIs" priority="53" dxfId="0" operator="lessThan">
      <formula>0</formula>
    </cfRule>
  </conditionalFormatting>
  <conditionalFormatting sqref="AM44 AO44:AQ44">
    <cfRule type="cellIs" priority="52" dxfId="0" operator="lessThan">
      <formula>0</formula>
    </cfRule>
  </conditionalFormatting>
  <conditionalFormatting sqref="AN44">
    <cfRule type="cellIs" priority="51" dxfId="0" operator="lessThan">
      <formula>0</formula>
    </cfRule>
  </conditionalFormatting>
  <conditionalFormatting sqref="AR44 AT44:AU44">
    <cfRule type="cellIs" priority="50" dxfId="0" operator="lessThan">
      <formula>0</formula>
    </cfRule>
  </conditionalFormatting>
  <conditionalFormatting sqref="AS44">
    <cfRule type="cellIs" priority="49" dxfId="0" operator="lessThan">
      <formula>0</formula>
    </cfRule>
  </conditionalFormatting>
  <conditionalFormatting sqref="AZ44 BB44:BC44">
    <cfRule type="cellIs" priority="44" dxfId="0" operator="lessThan">
      <formula>0</formula>
    </cfRule>
  </conditionalFormatting>
  <conditionalFormatting sqref="AV44">
    <cfRule type="cellIs" priority="46" dxfId="0" operator="lessThan">
      <formula>0</formula>
    </cfRule>
  </conditionalFormatting>
  <conditionalFormatting sqref="AW44">
    <cfRule type="cellIs" priority="45" dxfId="0" operator="lessThan">
      <formula>0</formula>
    </cfRule>
  </conditionalFormatting>
  <conditionalFormatting sqref="G35:G38 G27:G31 G42:G43">
    <cfRule type="cellIs" priority="27" dxfId="0" operator="lessThan">
      <formula>0</formula>
    </cfRule>
  </conditionalFormatting>
  <conditionalFormatting sqref="X35:X38 X27:X31 X42:X43">
    <cfRule type="cellIs" priority="19" dxfId="0" operator="lessThan">
      <formula>0</formula>
    </cfRule>
  </conditionalFormatting>
  <conditionalFormatting sqref="AW35:AW38 AW27:AW31 AW42:AW43">
    <cfRule type="cellIs" priority="7" dxfId="0" operator="lessThan">
      <formula>0</formula>
    </cfRule>
  </conditionalFormatting>
  <conditionalFormatting sqref="F35:F38 F27:F31 F42:F43">
    <cfRule type="cellIs" priority="28" dxfId="0" operator="lessThan">
      <formula>0</formula>
    </cfRule>
  </conditionalFormatting>
  <conditionalFormatting sqref="J35:J38 J27:J31 J42:J43">
    <cfRule type="cellIs" priority="26" dxfId="0" operator="lessThan">
      <formula>0</formula>
    </cfRule>
  </conditionalFormatting>
  <conditionalFormatting sqref="K35:K38 K27:K31 K42:K43">
    <cfRule type="cellIs" priority="25" dxfId="0" operator="lessThan">
      <formula>0</formula>
    </cfRule>
  </conditionalFormatting>
  <conditionalFormatting sqref="N35:N38 N27:N31 N42:N43">
    <cfRule type="cellIs" priority="24" dxfId="0" operator="lessThan">
      <formula>0</formula>
    </cfRule>
  </conditionalFormatting>
  <conditionalFormatting sqref="O35:O38 O27:O31 O42:O43">
    <cfRule type="cellIs" priority="23" dxfId="0" operator="lessThan">
      <formula>0</formula>
    </cfRule>
  </conditionalFormatting>
  <conditionalFormatting sqref="AZ35:AZ38 AZ27:AZ31 AZ42:AZ43">
    <cfRule type="cellIs" priority="34" dxfId="0" operator="lessThan">
      <formula>0</formula>
    </cfRule>
  </conditionalFormatting>
  <conditionalFormatting sqref="BA35:BA38 BA27:BA31 BA42:BA43">
    <cfRule type="cellIs" priority="33" dxfId="0" operator="lessThan">
      <formula>0</formula>
    </cfRule>
  </conditionalFormatting>
  <conditionalFormatting sqref="W35:W38 W27:W31 W42:W43">
    <cfRule type="cellIs" priority="20" dxfId="0" operator="lessThan">
      <formula>0</formula>
    </cfRule>
  </conditionalFormatting>
  <conditionalFormatting sqref="AV35:AV38 AV27:AV31 AV42:AV43">
    <cfRule type="cellIs" priority="8" dxfId="0" operator="lessThan">
      <formula>0</formula>
    </cfRule>
  </conditionalFormatting>
  <conditionalFormatting sqref="B35:B38 B27:B31 B42:B43">
    <cfRule type="cellIs" priority="30" dxfId="0" operator="lessThan">
      <formula>0</formula>
    </cfRule>
  </conditionalFormatting>
  <conditionalFormatting sqref="C35:C38 C27:C31 C42:C43">
    <cfRule type="cellIs" priority="29" dxfId="0" operator="lessThan">
      <formula>0</formula>
    </cfRule>
  </conditionalFormatting>
  <conditionalFormatting sqref="AF35:AF38 AF27:AF31 AF42:AF43">
    <cfRule type="cellIs" priority="15" dxfId="0" operator="lessThan">
      <formula>0</formula>
    </cfRule>
  </conditionalFormatting>
  <conditionalFormatting sqref="R35:R38 R27:R31 R42:R43">
    <cfRule type="cellIs" priority="22" dxfId="0" operator="lessThan">
      <formula>0</formula>
    </cfRule>
  </conditionalFormatting>
  <conditionalFormatting sqref="S35:S38 S27:S31 S42:S43">
    <cfRule type="cellIs" priority="21" dxfId="0" operator="lessThan">
      <formula>0</formula>
    </cfRule>
  </conditionalFormatting>
  <conditionalFormatting sqref="AA35:AA38 AA27:AA31 AA42:AA43">
    <cfRule type="cellIs" priority="18" dxfId="0" operator="lessThan">
      <formula>0</formula>
    </cfRule>
  </conditionalFormatting>
  <conditionalFormatting sqref="AB35:AB38 AB27:AB31 AB42:AB43">
    <cfRule type="cellIs" priority="17" dxfId="0" operator="lessThan">
      <formula>0</formula>
    </cfRule>
  </conditionalFormatting>
  <conditionalFormatting sqref="AE35:AE38 AE27:AE31 AE42:AE43">
    <cfRule type="cellIs" priority="16" dxfId="0" operator="lessThan">
      <formula>0</formula>
    </cfRule>
  </conditionalFormatting>
  <conditionalFormatting sqref="AI35:AI38 AI27:AI31 AI42:AI43">
    <cfRule type="cellIs" priority="14" dxfId="0" operator="lessThan">
      <formula>0</formula>
    </cfRule>
  </conditionalFormatting>
  <conditionalFormatting sqref="AJ35:AJ38 AJ27:AJ31 AJ42:AJ43">
    <cfRule type="cellIs" priority="13" dxfId="0" operator="lessThan">
      <formula>0</formula>
    </cfRule>
  </conditionalFormatting>
  <conditionalFormatting sqref="AM35:AM38 AM27:AM31 AM42:AM43">
    <cfRule type="cellIs" priority="12" dxfId="0" operator="lessThan">
      <formula>0</formula>
    </cfRule>
  </conditionalFormatting>
  <conditionalFormatting sqref="AN35:AN38 AN27:AN31 AN42:AN43">
    <cfRule type="cellIs" priority="11" dxfId="0" operator="lessThan">
      <formula>0</formula>
    </cfRule>
  </conditionalFormatting>
  <conditionalFormatting sqref="AR35:AR38 AR27:AR31 AR42:AR43">
    <cfRule type="cellIs" priority="10" dxfId="0" operator="lessThan">
      <formula>0</formula>
    </cfRule>
  </conditionalFormatting>
  <conditionalFormatting sqref="AS35:AS38 AS27:AS31 AS42:AS43">
    <cfRule type="cellIs" priority="9" dxfId="0" operator="lessThan">
      <formula>0</formula>
    </cfRule>
  </conditionalFormatting>
  <conditionalFormatting sqref="AY44">
    <cfRule type="cellIs" priority="1" dxfId="0" operator="lessThan">
      <formula>0</formula>
    </cfRule>
  </conditionalFormatting>
  <printOptions/>
  <pageMargins left="0.7086614173228346" right="0.7086614173228346" top="0.7480314960629921" bottom="0.7480314960629921" header="0.31496062992125984" footer="0.31496062992125984"/>
  <pageSetup fitToWidth="0" fitToHeight="1" horizontalDpi="600" verticalDpi="600" orientation="landscape" pageOrder="overThenDown" paperSize="8" scale="90" r:id="rId2"/>
  <colBreaks count="2" manualBreakCount="2">
    <brk id="21" max="46" man="1"/>
    <brk id="42" max="46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0"/>
  <sheetViews>
    <sheetView view="pageBreakPreview" zoomScaleSheetLayoutView="100" zoomScalePageLayoutView="0" workbookViewId="0" topLeftCell="A1">
      <selection activeCell="D14" sqref="D14"/>
    </sheetView>
  </sheetViews>
  <sheetFormatPr defaultColWidth="9.00390625" defaultRowHeight="12.75"/>
  <cols>
    <col min="1" max="1" width="6.625" style="19" customWidth="1"/>
    <col min="2" max="2" width="8.625" style="19" customWidth="1"/>
    <col min="3" max="3" width="9.625" style="19" customWidth="1"/>
    <col min="4" max="4" width="10.00390625" style="19" customWidth="1"/>
    <col min="5" max="5" width="8.375" style="19" customWidth="1"/>
    <col min="6" max="6" width="9.125" style="19" customWidth="1"/>
    <col min="7" max="7" width="7.75390625" style="19" customWidth="1"/>
    <col min="8" max="8" width="11.00390625" style="19" customWidth="1"/>
    <col min="9" max="9" width="8.125" style="19" customWidth="1"/>
    <col min="10" max="10" width="10.375" style="19" customWidth="1"/>
    <col min="11" max="11" width="10.875" style="19" customWidth="1"/>
    <col min="12" max="12" width="9.00390625" style="19" customWidth="1"/>
    <col min="13" max="13" width="14.75390625" style="19" customWidth="1"/>
    <col min="14" max="16384" width="9.125" style="19" customWidth="1"/>
  </cols>
  <sheetData>
    <row r="1" spans="1:11" ht="18" customHeight="1">
      <c r="A1" s="320" t="s">
        <v>38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</row>
    <row r="2" spans="1:11" ht="18" customHeight="1">
      <c r="A2" s="307" t="s">
        <v>133</v>
      </c>
      <c r="B2" s="307"/>
      <c r="C2" s="307"/>
      <c r="D2" s="307"/>
      <c r="E2" s="307"/>
      <c r="F2" s="307"/>
      <c r="G2" s="307"/>
      <c r="H2" s="307"/>
      <c r="I2" s="307"/>
      <c r="J2" s="307"/>
      <c r="K2" s="307"/>
    </row>
    <row r="3" spans="1:11" ht="12" customHeight="1">
      <c r="A3" s="223"/>
      <c r="B3" s="223"/>
      <c r="C3" s="223"/>
      <c r="D3" s="223"/>
      <c r="E3" s="223"/>
      <c r="F3" s="223"/>
      <c r="G3" s="223"/>
      <c r="H3" s="223"/>
      <c r="I3" s="223"/>
      <c r="J3" s="223"/>
      <c r="K3" s="223"/>
    </row>
    <row r="4" spans="1:10" ht="18" customHeight="1" thickBot="1">
      <c r="A4" s="50"/>
      <c r="B4" s="50"/>
      <c r="C4" s="224" t="s">
        <v>74</v>
      </c>
      <c r="D4" s="50"/>
      <c r="E4" s="50"/>
      <c r="F4" s="50"/>
      <c r="G4" s="50"/>
      <c r="H4" s="50"/>
      <c r="I4" s="50" t="s">
        <v>1</v>
      </c>
      <c r="J4" s="50"/>
    </row>
    <row r="5" spans="1:13" ht="18" customHeight="1">
      <c r="A5" s="329" t="s">
        <v>73</v>
      </c>
      <c r="B5" s="330"/>
      <c r="C5" s="330"/>
      <c r="D5" s="330"/>
      <c r="E5" s="331"/>
      <c r="F5" s="329" t="s">
        <v>75</v>
      </c>
      <c r="G5" s="330"/>
      <c r="H5" s="330"/>
      <c r="I5" s="332"/>
      <c r="J5" s="285"/>
      <c r="K5" s="175"/>
      <c r="L5" s="51"/>
      <c r="M5" s="51"/>
    </row>
    <row r="6" spans="1:13" ht="18" customHeight="1">
      <c r="A6" s="322" t="s">
        <v>35</v>
      </c>
      <c r="B6" s="323" t="s">
        <v>36</v>
      </c>
      <c r="C6" s="323"/>
      <c r="D6" s="323" t="s">
        <v>55</v>
      </c>
      <c r="E6" s="335"/>
      <c r="F6" s="322" t="s">
        <v>36</v>
      </c>
      <c r="G6" s="323"/>
      <c r="H6" s="323" t="s">
        <v>37</v>
      </c>
      <c r="I6" s="327"/>
      <c r="J6" s="326" t="s">
        <v>56</v>
      </c>
      <c r="K6" s="327"/>
      <c r="L6" s="51"/>
      <c r="M6" s="51"/>
    </row>
    <row r="7" spans="1:13" ht="18" customHeight="1">
      <c r="A7" s="322"/>
      <c r="B7" s="323" t="s">
        <v>32</v>
      </c>
      <c r="C7" s="323"/>
      <c r="D7" s="323" t="s">
        <v>58</v>
      </c>
      <c r="E7" s="335"/>
      <c r="F7" s="322" t="s">
        <v>32</v>
      </c>
      <c r="G7" s="323"/>
      <c r="H7" s="323" t="s">
        <v>2</v>
      </c>
      <c r="I7" s="327"/>
      <c r="J7" s="286"/>
      <c r="K7" s="280"/>
      <c r="L7" s="51"/>
      <c r="M7" s="51"/>
    </row>
    <row r="8" spans="1:13" ht="18" customHeight="1">
      <c r="A8" s="322"/>
      <c r="B8" s="323" t="s">
        <v>102</v>
      </c>
      <c r="C8" s="323"/>
      <c r="D8" s="323" t="s">
        <v>46</v>
      </c>
      <c r="E8" s="335"/>
      <c r="F8" s="322" t="s">
        <v>102</v>
      </c>
      <c r="G8" s="323"/>
      <c r="H8" s="323" t="s">
        <v>42</v>
      </c>
      <c r="I8" s="327"/>
      <c r="J8" s="326" t="s">
        <v>3</v>
      </c>
      <c r="K8" s="327"/>
      <c r="L8" s="324"/>
      <c r="M8" s="325"/>
    </row>
    <row r="9" spans="1:13" ht="18" customHeight="1">
      <c r="A9" s="322"/>
      <c r="B9" s="323" t="s">
        <v>101</v>
      </c>
      <c r="C9" s="323"/>
      <c r="D9" s="279"/>
      <c r="E9" s="255"/>
      <c r="F9" s="322" t="s">
        <v>101</v>
      </c>
      <c r="G9" s="323"/>
      <c r="H9" s="279"/>
      <c r="I9" s="280"/>
      <c r="J9" s="333" t="s">
        <v>0</v>
      </c>
      <c r="K9" s="334"/>
      <c r="L9" s="324"/>
      <c r="M9" s="325"/>
    </row>
    <row r="10" spans="1:13" ht="18" customHeight="1">
      <c r="A10" s="322"/>
      <c r="B10" s="321" t="s">
        <v>96</v>
      </c>
      <c r="C10" s="321"/>
      <c r="D10" s="279" t="s">
        <v>30</v>
      </c>
      <c r="E10" s="255" t="s">
        <v>31</v>
      </c>
      <c r="F10" s="322" t="s">
        <v>97</v>
      </c>
      <c r="G10" s="323"/>
      <c r="H10" s="279" t="s">
        <v>30</v>
      </c>
      <c r="I10" s="280" t="s">
        <v>31</v>
      </c>
      <c r="J10" s="287" t="s">
        <v>30</v>
      </c>
      <c r="K10" s="281" t="s">
        <v>31</v>
      </c>
      <c r="L10" s="51"/>
      <c r="M10" s="51"/>
    </row>
    <row r="11" spans="1:13" ht="18" customHeight="1" thickBot="1">
      <c r="A11" s="328"/>
      <c r="B11" s="282" t="s">
        <v>30</v>
      </c>
      <c r="C11" s="282" t="s">
        <v>31</v>
      </c>
      <c r="D11" s="282" t="s">
        <v>69</v>
      </c>
      <c r="E11" s="284" t="s">
        <v>70</v>
      </c>
      <c r="F11" s="178" t="s">
        <v>30</v>
      </c>
      <c r="G11" s="282" t="s">
        <v>31</v>
      </c>
      <c r="H11" s="282" t="s">
        <v>69</v>
      </c>
      <c r="I11" s="179" t="s">
        <v>70</v>
      </c>
      <c r="J11" s="288" t="s">
        <v>69</v>
      </c>
      <c r="K11" s="283" t="s">
        <v>70</v>
      </c>
      <c r="L11" s="51"/>
      <c r="M11" s="51"/>
    </row>
    <row r="12" spans="1:13" ht="18" customHeight="1">
      <c r="A12" s="85" t="s">
        <v>5</v>
      </c>
      <c r="B12" s="276">
        <v>23110.52</v>
      </c>
      <c r="C12" s="270">
        <v>6884.72</v>
      </c>
      <c r="D12" s="87"/>
      <c r="E12" s="87"/>
      <c r="F12" s="262">
        <v>14452.64</v>
      </c>
      <c r="G12" s="263">
        <v>4898.41</v>
      </c>
      <c r="H12" s="86"/>
      <c r="I12" s="87"/>
      <c r="J12" s="87"/>
      <c r="K12" s="87"/>
      <c r="L12" s="51"/>
      <c r="M12" s="51"/>
    </row>
    <row r="13" spans="1:13" ht="18" customHeight="1">
      <c r="A13" s="89" t="s">
        <v>6</v>
      </c>
      <c r="B13" s="273">
        <v>23110.67</v>
      </c>
      <c r="C13" s="267">
        <v>6884.78</v>
      </c>
      <c r="D13" s="91">
        <f>(B13-B12)*D$7</f>
        <v>449.99999999345164</v>
      </c>
      <c r="E13" s="91">
        <f>(C13-C12)*D$7</f>
        <v>179.99999999847205</v>
      </c>
      <c r="F13" s="256">
        <v>14452.75</v>
      </c>
      <c r="G13" s="257">
        <v>4898.47</v>
      </c>
      <c r="H13" s="90">
        <f>(F13-F12)*H$7</f>
        <v>660.0000000034925</v>
      </c>
      <c r="I13" s="91">
        <f>(G13-G12)*H$7</f>
        <v>360.00000000240107</v>
      </c>
      <c r="J13" s="225">
        <f>D13+H13</f>
        <v>1109.999999996944</v>
      </c>
      <c r="K13" s="225">
        <f>E13+I13</f>
        <v>540.0000000008731</v>
      </c>
      <c r="L13" s="51"/>
      <c r="M13" s="51"/>
    </row>
    <row r="14" spans="1:13" ht="18" customHeight="1">
      <c r="A14" s="89" t="s">
        <v>7</v>
      </c>
      <c r="B14" s="273">
        <v>23110.79</v>
      </c>
      <c r="C14" s="267">
        <v>6884.84</v>
      </c>
      <c r="D14" s="91">
        <f>(B14-B13)*D$7</f>
        <v>360.00000000785803</v>
      </c>
      <c r="E14" s="91">
        <f>(C14-C13)*D$7</f>
        <v>180.00000000120053</v>
      </c>
      <c r="F14" s="256">
        <v>14452.84</v>
      </c>
      <c r="G14" s="257">
        <v>4898.53</v>
      </c>
      <c r="H14" s="90">
        <f>(F14-F13)*H$7</f>
        <v>540.0000000008731</v>
      </c>
      <c r="I14" s="91">
        <f>(G14-G13)*H$7</f>
        <v>359.9999999969441</v>
      </c>
      <c r="J14" s="225">
        <f>D14+H14</f>
        <v>900.0000000087311</v>
      </c>
      <c r="K14" s="225">
        <f aca="true" t="shared" si="0" ref="K14:K41">E14+I14</f>
        <v>539.9999999981446</v>
      </c>
      <c r="L14" s="51"/>
      <c r="M14" s="51"/>
    </row>
    <row r="15" spans="1:13" ht="18" customHeight="1">
      <c r="A15" s="89" t="s">
        <v>8</v>
      </c>
      <c r="B15" s="273">
        <v>23110.9</v>
      </c>
      <c r="C15" s="267">
        <v>6884.9</v>
      </c>
      <c r="D15" s="91">
        <f>(B15-B14)*D$7</f>
        <v>330.00000000174623</v>
      </c>
      <c r="E15" s="91">
        <f>(C15-C14)*D$7</f>
        <v>179.99999999847205</v>
      </c>
      <c r="F15" s="256">
        <v>14452.93</v>
      </c>
      <c r="G15" s="257">
        <v>4898.59</v>
      </c>
      <c r="H15" s="90">
        <f>(F15-F14)*H$7</f>
        <v>540.0000000008731</v>
      </c>
      <c r="I15" s="91">
        <f>(G15-G14)*H$7</f>
        <v>360.00000000240107</v>
      </c>
      <c r="J15" s="225">
        <f>D15+H15</f>
        <v>870.0000000026193</v>
      </c>
      <c r="K15" s="225">
        <f t="shared" si="0"/>
        <v>540.0000000008731</v>
      </c>
      <c r="L15" s="51"/>
      <c r="M15" s="51"/>
    </row>
    <row r="16" spans="1:13" ht="18" customHeight="1" thickBot="1">
      <c r="A16" s="101" t="s">
        <v>62</v>
      </c>
      <c r="B16" s="274">
        <v>23110.96</v>
      </c>
      <c r="C16" s="268">
        <v>6884.94</v>
      </c>
      <c r="D16" s="108"/>
      <c r="E16" s="95"/>
      <c r="F16" s="258">
        <v>14452.97</v>
      </c>
      <c r="G16" s="259">
        <v>4898.62</v>
      </c>
      <c r="H16" s="94"/>
      <c r="I16" s="95"/>
      <c r="J16" s="95"/>
      <c r="K16" s="95"/>
      <c r="L16" s="51"/>
      <c r="M16" s="51"/>
    </row>
    <row r="17" spans="1:13" ht="18" customHeight="1" thickBot="1">
      <c r="A17" s="97" t="s">
        <v>9</v>
      </c>
      <c r="B17" s="275">
        <v>23111.01</v>
      </c>
      <c r="C17" s="269">
        <v>6884.97</v>
      </c>
      <c r="D17" s="99">
        <f>(B17-B15)*D$7</f>
        <v>329.9999999908323</v>
      </c>
      <c r="E17" s="99">
        <f>(C17-C15)*D$7</f>
        <v>210.00000000185537</v>
      </c>
      <c r="F17" s="260">
        <v>14453</v>
      </c>
      <c r="G17" s="261">
        <v>4898.64</v>
      </c>
      <c r="H17" s="98">
        <f>(F17-F15)*H$7</f>
        <v>419.99999999825377</v>
      </c>
      <c r="I17" s="99">
        <f>(G17-G15)*H$7</f>
        <v>300.0000000010914</v>
      </c>
      <c r="J17" s="52">
        <f>D17+H17</f>
        <v>749.9999999890861</v>
      </c>
      <c r="K17" s="52">
        <f t="shared" si="0"/>
        <v>510.00000000294676</v>
      </c>
      <c r="L17" s="51"/>
      <c r="M17" s="51"/>
    </row>
    <row r="18" spans="1:13" ht="18" customHeight="1">
      <c r="A18" s="85" t="s">
        <v>63</v>
      </c>
      <c r="B18" s="276">
        <v>23111.07</v>
      </c>
      <c r="C18" s="270">
        <v>6885</v>
      </c>
      <c r="D18" s="87"/>
      <c r="E18" s="87"/>
      <c r="F18" s="262">
        <v>14453.05</v>
      </c>
      <c r="G18" s="263">
        <v>4898.67</v>
      </c>
      <c r="H18" s="86"/>
      <c r="I18" s="87"/>
      <c r="J18" s="87"/>
      <c r="K18" s="87"/>
      <c r="L18" s="51"/>
      <c r="M18" s="51"/>
    </row>
    <row r="19" spans="1:13" ht="18" customHeight="1">
      <c r="A19" s="89" t="s">
        <v>10</v>
      </c>
      <c r="B19" s="273">
        <v>23111.13</v>
      </c>
      <c r="C19" s="267">
        <v>6885.03</v>
      </c>
      <c r="D19" s="91">
        <f>(B19-B17)*D$7</f>
        <v>360.00000000785803</v>
      </c>
      <c r="E19" s="91">
        <f>(C19-C17)*D$7</f>
        <v>179.99999999847205</v>
      </c>
      <c r="F19" s="256">
        <v>14453.09</v>
      </c>
      <c r="G19" s="257">
        <v>4898.7</v>
      </c>
      <c r="H19" s="90">
        <f>(F19-F17)*H$7</f>
        <v>540.0000000008731</v>
      </c>
      <c r="I19" s="91">
        <f>(G19-G17)*H$7</f>
        <v>359.9999999969441</v>
      </c>
      <c r="J19" s="225">
        <f aca="true" t="shared" si="1" ref="J19:J24">D19+H19</f>
        <v>900.0000000087311</v>
      </c>
      <c r="K19" s="225">
        <f t="shared" si="0"/>
        <v>539.9999999954161</v>
      </c>
      <c r="L19" s="51"/>
      <c r="M19" s="51"/>
    </row>
    <row r="20" spans="1:13" ht="18" customHeight="1">
      <c r="A20" s="89" t="s">
        <v>11</v>
      </c>
      <c r="B20" s="273">
        <v>23111.25</v>
      </c>
      <c r="C20" s="267">
        <v>6885.1</v>
      </c>
      <c r="D20" s="91">
        <f>(B20-B19)*D$7</f>
        <v>359.9999999969441</v>
      </c>
      <c r="E20" s="91">
        <f>(C20-C19)*D$7</f>
        <v>210.00000000185537</v>
      </c>
      <c r="F20" s="256">
        <v>14453.17</v>
      </c>
      <c r="G20" s="257">
        <v>4898.75</v>
      </c>
      <c r="H20" s="90">
        <f>(F20-F19)*H$7</f>
        <v>479.99999999956344</v>
      </c>
      <c r="I20" s="91">
        <f>(G20-G19)*H$7</f>
        <v>300.0000000010914</v>
      </c>
      <c r="J20" s="225">
        <f t="shared" si="1"/>
        <v>839.9999999965075</v>
      </c>
      <c r="K20" s="225">
        <f t="shared" si="0"/>
        <v>510.00000000294676</v>
      </c>
      <c r="L20" s="51"/>
      <c r="M20" s="51"/>
    </row>
    <row r="21" spans="1:13" ht="18" customHeight="1">
      <c r="A21" s="89" t="s">
        <v>12</v>
      </c>
      <c r="B21" s="273">
        <v>23111.41</v>
      </c>
      <c r="C21" s="267">
        <v>6885.16</v>
      </c>
      <c r="D21" s="91">
        <f>(B21-B20)*D$7</f>
        <v>479.99999999956344</v>
      </c>
      <c r="E21" s="91">
        <f>(C21-C20)*D$7</f>
        <v>179.99999999847205</v>
      </c>
      <c r="F21" s="256">
        <v>14453.27</v>
      </c>
      <c r="G21" s="257">
        <v>4898.8</v>
      </c>
      <c r="H21" s="90">
        <f>(F21-F20)*H$7</f>
        <v>600.0000000021828</v>
      </c>
      <c r="I21" s="91">
        <f>(G21-G20)*H$7</f>
        <v>300.0000000010914</v>
      </c>
      <c r="J21" s="225">
        <f t="shared" si="1"/>
        <v>1080.0000000017462</v>
      </c>
      <c r="K21" s="225">
        <f t="shared" si="0"/>
        <v>479.99999999956344</v>
      </c>
      <c r="L21" s="51"/>
      <c r="M21" s="51"/>
    </row>
    <row r="22" spans="1:13" ht="18" customHeight="1">
      <c r="A22" s="89" t="s">
        <v>13</v>
      </c>
      <c r="B22" s="273">
        <v>23111.58</v>
      </c>
      <c r="C22" s="267">
        <v>6885.22</v>
      </c>
      <c r="D22" s="91">
        <f>(B22-B21)*D$7</f>
        <v>510.00000000567525</v>
      </c>
      <c r="E22" s="91">
        <f>(C22-C21)*D$7</f>
        <v>180.00000000120053</v>
      </c>
      <c r="F22" s="256">
        <v>14453.39</v>
      </c>
      <c r="G22" s="257">
        <v>4898.86</v>
      </c>
      <c r="H22" s="90">
        <f>(F22-F21)*H$7</f>
        <v>719.9999999938882</v>
      </c>
      <c r="I22" s="91">
        <f>(G22-G21)*H$7</f>
        <v>359.9999999969441</v>
      </c>
      <c r="J22" s="225">
        <f t="shared" si="1"/>
        <v>1229.9999999995634</v>
      </c>
      <c r="K22" s="225">
        <f t="shared" si="0"/>
        <v>539.9999999981446</v>
      </c>
      <c r="L22" s="51"/>
      <c r="M22" s="51"/>
    </row>
    <row r="23" spans="1:13" ht="18" customHeight="1">
      <c r="A23" s="89" t="s">
        <v>14</v>
      </c>
      <c r="B23" s="273">
        <v>23111.76</v>
      </c>
      <c r="C23" s="267">
        <v>6885.27</v>
      </c>
      <c r="D23" s="91">
        <f>(B23-B22)*D$7</f>
        <v>539.9999999899592</v>
      </c>
      <c r="E23" s="91">
        <f>(C23-C22)*D$7</f>
        <v>150.0000000005457</v>
      </c>
      <c r="F23" s="256">
        <v>14453.55</v>
      </c>
      <c r="G23" s="257">
        <v>4898.92</v>
      </c>
      <c r="H23" s="90">
        <f>(F23-F22)*H$7</f>
        <v>959.9999999991269</v>
      </c>
      <c r="I23" s="91">
        <f>(G23-G22)*H$7</f>
        <v>360.00000000240107</v>
      </c>
      <c r="J23" s="225">
        <f t="shared" si="1"/>
        <v>1499.999999989086</v>
      </c>
      <c r="K23" s="225">
        <f t="shared" si="0"/>
        <v>510.00000000294676</v>
      </c>
      <c r="L23" s="51"/>
      <c r="M23" s="51"/>
    </row>
    <row r="24" spans="1:13" ht="18" customHeight="1">
      <c r="A24" s="89" t="s">
        <v>15</v>
      </c>
      <c r="B24" s="273">
        <v>23111.95</v>
      </c>
      <c r="C24" s="267">
        <v>6885.33</v>
      </c>
      <c r="D24" s="91">
        <f>(B24-B23)*D$7</f>
        <v>570.0000000069849</v>
      </c>
      <c r="E24" s="91">
        <f>(C24-C23)*D$7</f>
        <v>179.99999999847205</v>
      </c>
      <c r="F24" s="256">
        <v>14453.73</v>
      </c>
      <c r="G24" s="257">
        <v>4898.99</v>
      </c>
      <c r="H24" s="90">
        <f>(F24-F23)*H$7</f>
        <v>1080.0000000017462</v>
      </c>
      <c r="I24" s="91">
        <f>(G24-G23)*H$7</f>
        <v>419.99999999825377</v>
      </c>
      <c r="J24" s="225">
        <f t="shared" si="1"/>
        <v>1650.0000000087311</v>
      </c>
      <c r="K24" s="225">
        <f t="shared" si="0"/>
        <v>599.9999999967258</v>
      </c>
      <c r="L24" s="51"/>
      <c r="M24" s="51"/>
    </row>
    <row r="25" spans="1:13" s="226" customFormat="1" ht="18" customHeight="1" thickBot="1">
      <c r="A25" s="93" t="s">
        <v>64</v>
      </c>
      <c r="B25" s="277">
        <v>23112.06</v>
      </c>
      <c r="C25" s="271">
        <v>6885.36</v>
      </c>
      <c r="D25" s="95"/>
      <c r="E25" s="95"/>
      <c r="F25" s="258">
        <v>14453.82</v>
      </c>
      <c r="G25" s="259">
        <v>4899.03</v>
      </c>
      <c r="H25" s="94"/>
      <c r="I25" s="95"/>
      <c r="J25" s="95"/>
      <c r="K25" s="95"/>
      <c r="L25" s="15"/>
      <c r="M25" s="15"/>
    </row>
    <row r="26" spans="1:13" s="226" customFormat="1" ht="18" customHeight="1" thickBot="1">
      <c r="A26" s="97" t="s">
        <v>16</v>
      </c>
      <c r="B26" s="275">
        <v>23112.16</v>
      </c>
      <c r="C26" s="269">
        <v>6885.39</v>
      </c>
      <c r="D26" s="99">
        <f>(B26-B24)*D$7</f>
        <v>629.9999999973807</v>
      </c>
      <c r="E26" s="99">
        <f>(C26-C24)*D$7</f>
        <v>180.00000000120053</v>
      </c>
      <c r="F26" s="260">
        <v>14453.91</v>
      </c>
      <c r="G26" s="261">
        <v>4899.07</v>
      </c>
      <c r="H26" s="98">
        <f>(F26-F24)*H$7</f>
        <v>1080.0000000017462</v>
      </c>
      <c r="I26" s="99">
        <f>(G26-G24)*H$7</f>
        <v>479.99999999956344</v>
      </c>
      <c r="J26" s="52">
        <f>D26+H26</f>
        <v>1709.9999999991269</v>
      </c>
      <c r="K26" s="52">
        <f t="shared" si="0"/>
        <v>660.000000000764</v>
      </c>
      <c r="L26" s="15"/>
      <c r="M26" s="15"/>
    </row>
    <row r="27" spans="1:13" s="226" customFormat="1" ht="18" customHeight="1">
      <c r="A27" s="85" t="s">
        <v>103</v>
      </c>
      <c r="B27" s="276">
        <v>23112.27</v>
      </c>
      <c r="C27" s="270">
        <v>6885.42</v>
      </c>
      <c r="D27" s="87"/>
      <c r="E27" s="87"/>
      <c r="F27" s="262">
        <v>14454</v>
      </c>
      <c r="G27" s="263">
        <v>4899.1</v>
      </c>
      <c r="H27" s="86"/>
      <c r="I27" s="87"/>
      <c r="J27" s="87"/>
      <c r="K27" s="87"/>
      <c r="L27" s="15"/>
      <c r="M27" s="15"/>
    </row>
    <row r="28" spans="1:13" ht="18" customHeight="1">
      <c r="A28" s="89" t="s">
        <v>17</v>
      </c>
      <c r="B28" s="273">
        <v>23112.37</v>
      </c>
      <c r="C28" s="267">
        <v>6885.44</v>
      </c>
      <c r="D28" s="91">
        <f>(B28-B26)*D$7</f>
        <v>629.9999999973807</v>
      </c>
      <c r="E28" s="91">
        <f>(C28-C26)*D$7</f>
        <v>149.9999999978172</v>
      </c>
      <c r="F28" s="256">
        <v>14454.1</v>
      </c>
      <c r="G28" s="257">
        <v>4899.14</v>
      </c>
      <c r="H28" s="90">
        <f>(F28-F26)*H$7</f>
        <v>1140.000000003056</v>
      </c>
      <c r="I28" s="91">
        <f>(G28-G26)*H$7</f>
        <v>420.00000000371074</v>
      </c>
      <c r="J28" s="225">
        <f>D28+H28</f>
        <v>1770.0000000004366</v>
      </c>
      <c r="K28" s="225">
        <f t="shared" si="0"/>
        <v>570.000000001528</v>
      </c>
      <c r="L28" s="51"/>
      <c r="M28" s="51"/>
    </row>
    <row r="29" spans="1:13" ht="18" customHeight="1">
      <c r="A29" s="89" t="s">
        <v>18</v>
      </c>
      <c r="B29" s="273">
        <v>23112.58</v>
      </c>
      <c r="C29" s="267">
        <v>6885.5</v>
      </c>
      <c r="D29" s="91">
        <f>(B29-B28)*D$7</f>
        <v>630.0000000082946</v>
      </c>
      <c r="E29" s="91">
        <f>(C29-C28)*D$7</f>
        <v>180.00000000120053</v>
      </c>
      <c r="F29" s="256">
        <v>14454.29</v>
      </c>
      <c r="G29" s="257">
        <v>4899.2</v>
      </c>
      <c r="H29" s="90">
        <f>(F29-F28)*H$7</f>
        <v>1140.000000003056</v>
      </c>
      <c r="I29" s="91">
        <f>(G29-G28)*H$7</f>
        <v>359.9999999969441</v>
      </c>
      <c r="J29" s="225">
        <f>D29+H29</f>
        <v>1770.0000000113505</v>
      </c>
      <c r="K29" s="225">
        <f t="shared" si="0"/>
        <v>539.9999999981446</v>
      </c>
      <c r="L29" s="51"/>
      <c r="M29" s="51"/>
    </row>
    <row r="30" spans="1:13" ht="18" customHeight="1">
      <c r="A30" s="89" t="s">
        <v>19</v>
      </c>
      <c r="B30" s="273">
        <v>23112.78</v>
      </c>
      <c r="C30" s="267">
        <v>6885.56</v>
      </c>
      <c r="D30" s="91">
        <f>(B30-B29)*D$7</f>
        <v>599.9999999912689</v>
      </c>
      <c r="E30" s="91">
        <f>(C30-C29)*D$7</f>
        <v>180.00000000120053</v>
      </c>
      <c r="F30" s="256">
        <v>14454.48</v>
      </c>
      <c r="G30" s="257">
        <v>4899.28</v>
      </c>
      <c r="H30" s="90">
        <f>(F30-F29)*H$7</f>
        <v>1139.999999992142</v>
      </c>
      <c r="I30" s="91">
        <f>(G30-G29)*H$7</f>
        <v>479.99999999956344</v>
      </c>
      <c r="J30" s="225">
        <f>D30+H30</f>
        <v>1739.9999999834108</v>
      </c>
      <c r="K30" s="225">
        <f t="shared" si="0"/>
        <v>660.000000000764</v>
      </c>
      <c r="L30" s="51"/>
      <c r="M30" s="51"/>
    </row>
    <row r="31" spans="1:13" ht="18" customHeight="1">
      <c r="A31" s="89" t="s">
        <v>20</v>
      </c>
      <c r="B31" s="273">
        <v>23112.98</v>
      </c>
      <c r="C31" s="267">
        <v>6885.63</v>
      </c>
      <c r="D31" s="91">
        <f>(B31-B30)*D$7</f>
        <v>600.0000000021828</v>
      </c>
      <c r="E31" s="91">
        <f>(C31-C30)*D$7</f>
        <v>209.99999999912689</v>
      </c>
      <c r="F31" s="256">
        <v>14454.67</v>
      </c>
      <c r="G31" s="257">
        <v>4899.36</v>
      </c>
      <c r="H31" s="90">
        <f>(F31-F30)*H$7</f>
        <v>1140.000000003056</v>
      </c>
      <c r="I31" s="91">
        <f>(G31-G30)*H$7</f>
        <v>479.99999999956344</v>
      </c>
      <c r="J31" s="225">
        <f>D31+H31</f>
        <v>1740.0000000052387</v>
      </c>
      <c r="K31" s="225">
        <f t="shared" si="0"/>
        <v>689.9999999986903</v>
      </c>
      <c r="L31" s="51"/>
      <c r="M31" s="51"/>
    </row>
    <row r="32" spans="1:13" ht="18" customHeight="1">
      <c r="A32" s="89" t="s">
        <v>21</v>
      </c>
      <c r="B32" s="273">
        <v>23113.18</v>
      </c>
      <c r="C32" s="267">
        <v>6885.69</v>
      </c>
      <c r="D32" s="91">
        <f>(B32-B31)*D$7</f>
        <v>600.0000000021828</v>
      </c>
      <c r="E32" s="91">
        <f>(C32-C31)*D$7</f>
        <v>179.99999999847205</v>
      </c>
      <c r="F32" s="256">
        <v>14454.86</v>
      </c>
      <c r="G32" s="257">
        <v>4899.43</v>
      </c>
      <c r="H32" s="90">
        <f>(F32-F31)*H$7</f>
        <v>1140.000000003056</v>
      </c>
      <c r="I32" s="91">
        <f>(G32-G31)*H$7</f>
        <v>420.00000000371074</v>
      </c>
      <c r="J32" s="225">
        <f>D32+H32</f>
        <v>1740.0000000052387</v>
      </c>
      <c r="K32" s="225">
        <f t="shared" si="0"/>
        <v>600.0000000021828</v>
      </c>
      <c r="L32" s="51"/>
      <c r="M32" s="51"/>
    </row>
    <row r="33" spans="1:13" ht="18" customHeight="1" thickBot="1">
      <c r="A33" s="93" t="s">
        <v>104</v>
      </c>
      <c r="B33" s="277">
        <v>23113.28</v>
      </c>
      <c r="C33" s="271">
        <v>6885.73</v>
      </c>
      <c r="D33" s="95"/>
      <c r="E33" s="95"/>
      <c r="F33" s="258">
        <v>14454.95</v>
      </c>
      <c r="G33" s="259">
        <v>4899.47</v>
      </c>
      <c r="H33" s="94"/>
      <c r="I33" s="95"/>
      <c r="J33" s="95"/>
      <c r="K33" s="95"/>
      <c r="L33" s="51"/>
      <c r="M33" s="51"/>
    </row>
    <row r="34" spans="1:13" ht="18" customHeight="1" thickBot="1">
      <c r="A34" s="97" t="s">
        <v>22</v>
      </c>
      <c r="B34" s="275">
        <v>23113.38</v>
      </c>
      <c r="C34" s="269">
        <v>6885.76</v>
      </c>
      <c r="D34" s="99">
        <f>(B34-B32)*D$7</f>
        <v>600.0000000021828</v>
      </c>
      <c r="E34" s="99">
        <f>(C34-C32)*D$7</f>
        <v>210.00000000185537</v>
      </c>
      <c r="F34" s="260">
        <v>14455.04</v>
      </c>
      <c r="G34" s="261">
        <v>4899.5</v>
      </c>
      <c r="H34" s="98">
        <f>(F34-F32)*H$7</f>
        <v>1080.0000000017462</v>
      </c>
      <c r="I34" s="99">
        <f>(G34-G32)*H$7</f>
        <v>419.99999999825377</v>
      </c>
      <c r="J34" s="52">
        <f>D34+H34</f>
        <v>1680.000000003929</v>
      </c>
      <c r="K34" s="52">
        <f t="shared" si="0"/>
        <v>630.0000000001091</v>
      </c>
      <c r="L34" s="51"/>
      <c r="M34" s="51"/>
    </row>
    <row r="35" spans="1:13" ht="18" customHeight="1">
      <c r="A35" s="85" t="s">
        <v>105</v>
      </c>
      <c r="B35" s="276">
        <v>23113.48</v>
      </c>
      <c r="C35" s="270">
        <v>6885.79</v>
      </c>
      <c r="D35" s="87"/>
      <c r="E35" s="87"/>
      <c r="F35" s="262">
        <v>14455.13</v>
      </c>
      <c r="G35" s="263">
        <v>4899.53</v>
      </c>
      <c r="H35" s="86"/>
      <c r="I35" s="87"/>
      <c r="J35" s="87"/>
      <c r="K35" s="87"/>
      <c r="L35" s="51"/>
      <c r="M35" s="51"/>
    </row>
    <row r="36" spans="1:13" ht="18" customHeight="1">
      <c r="A36" s="89" t="s">
        <v>23</v>
      </c>
      <c r="B36" s="273">
        <v>23113.58</v>
      </c>
      <c r="C36" s="267">
        <v>6885.82</v>
      </c>
      <c r="D36" s="91">
        <f>(B36-B34)*D$7</f>
        <v>600.0000000021828</v>
      </c>
      <c r="E36" s="91">
        <f>(C36-C34)*D$7</f>
        <v>179.99999999847205</v>
      </c>
      <c r="F36" s="256">
        <v>14455.22</v>
      </c>
      <c r="G36" s="257">
        <v>4899.56</v>
      </c>
      <c r="H36" s="90">
        <f>(F36-F34)*H$7</f>
        <v>1079.9999999908323</v>
      </c>
      <c r="I36" s="91">
        <f>(G36-G34)*H$7</f>
        <v>360.00000000240107</v>
      </c>
      <c r="J36" s="225">
        <f>D36+H36</f>
        <v>1679.999999993015</v>
      </c>
      <c r="K36" s="225">
        <f t="shared" si="0"/>
        <v>540.0000000008731</v>
      </c>
      <c r="L36" s="51"/>
      <c r="M36" s="51"/>
    </row>
    <row r="37" spans="1:13" ht="18" customHeight="1">
      <c r="A37" s="89" t="s">
        <v>24</v>
      </c>
      <c r="B37" s="273">
        <v>23113.79</v>
      </c>
      <c r="C37" s="267">
        <v>6885.88</v>
      </c>
      <c r="D37" s="91">
        <f>(B37-B36)*D$7</f>
        <v>629.9999999973807</v>
      </c>
      <c r="E37" s="91">
        <f>(C37-C36)*D$7</f>
        <v>180.00000000120053</v>
      </c>
      <c r="F37" s="256">
        <v>14455.4</v>
      </c>
      <c r="G37" s="257">
        <v>4899.62</v>
      </c>
      <c r="H37" s="90">
        <f>(F37-F36)*H$7</f>
        <v>1080.0000000017462</v>
      </c>
      <c r="I37" s="91">
        <f>(G37-G36)*H$7</f>
        <v>359.9999999969441</v>
      </c>
      <c r="J37" s="225">
        <f>D37+H37</f>
        <v>1709.9999999991269</v>
      </c>
      <c r="K37" s="225">
        <f t="shared" si="0"/>
        <v>539.9999999981446</v>
      </c>
      <c r="L37" s="51"/>
      <c r="M37" s="51"/>
    </row>
    <row r="38" spans="1:13" ht="18" customHeight="1">
      <c r="A38" s="89" t="s">
        <v>25</v>
      </c>
      <c r="B38" s="273">
        <v>23114.03</v>
      </c>
      <c r="C38" s="267">
        <v>6885.94</v>
      </c>
      <c r="D38" s="91">
        <f>(B38-B37)*D$7</f>
        <v>719.9999999938882</v>
      </c>
      <c r="E38" s="91">
        <f>(C38-C37)*D$7</f>
        <v>179.99999999847205</v>
      </c>
      <c r="F38" s="256">
        <v>14455.57</v>
      </c>
      <c r="G38" s="257">
        <v>4899.68</v>
      </c>
      <c r="H38" s="90">
        <f>(F38-F37)*H$7</f>
        <v>1020.0000000004366</v>
      </c>
      <c r="I38" s="91">
        <f>(G38-G37)*H$7</f>
        <v>360.00000000240107</v>
      </c>
      <c r="J38" s="225">
        <f>D38+H38</f>
        <v>1739.9999999943248</v>
      </c>
      <c r="K38" s="225">
        <f t="shared" si="0"/>
        <v>540.0000000008731</v>
      </c>
      <c r="L38" s="51"/>
      <c r="M38" s="51"/>
    </row>
    <row r="39" spans="1:13" ht="18" customHeight="1">
      <c r="A39" s="89" t="s">
        <v>26</v>
      </c>
      <c r="B39" s="273">
        <v>23114.27</v>
      </c>
      <c r="C39" s="267">
        <v>6885.99</v>
      </c>
      <c r="D39" s="91">
        <f>(B39-B38)*D$7</f>
        <v>720.0000000048021</v>
      </c>
      <c r="E39" s="91">
        <f>(C39-C38)*D$7</f>
        <v>150.0000000005457</v>
      </c>
      <c r="F39" s="256">
        <v>14455.75</v>
      </c>
      <c r="G39" s="257">
        <v>4899.74</v>
      </c>
      <c r="H39" s="90">
        <f>(F39-F38)*H$7</f>
        <v>1080.0000000017462</v>
      </c>
      <c r="I39" s="91">
        <f>(G39-G38)*H$7</f>
        <v>359.9999999969441</v>
      </c>
      <c r="J39" s="225">
        <f>D39+H39</f>
        <v>1800.0000000065484</v>
      </c>
      <c r="K39" s="225">
        <f t="shared" si="0"/>
        <v>509.9999999974898</v>
      </c>
      <c r="L39" s="51"/>
      <c r="M39" s="51"/>
    </row>
    <row r="40" spans="1:13" ht="18" customHeight="1" thickBot="1">
      <c r="A40" s="93" t="s">
        <v>93</v>
      </c>
      <c r="B40" s="277">
        <v>23114.4</v>
      </c>
      <c r="C40" s="271">
        <v>6886.02</v>
      </c>
      <c r="D40" s="95"/>
      <c r="E40" s="95"/>
      <c r="F40" s="258">
        <v>14455.83</v>
      </c>
      <c r="G40" s="259">
        <v>4899.76</v>
      </c>
      <c r="H40" s="94"/>
      <c r="I40" s="95"/>
      <c r="J40" s="95"/>
      <c r="K40" s="95"/>
      <c r="L40" s="51"/>
      <c r="M40" s="51"/>
    </row>
    <row r="41" spans="1:13" ht="18" customHeight="1" thickBot="1">
      <c r="A41" s="97" t="s">
        <v>27</v>
      </c>
      <c r="B41" s="275">
        <v>23114.53</v>
      </c>
      <c r="C41" s="269">
        <v>6886.05</v>
      </c>
      <c r="D41" s="99">
        <f>(B41-B39)*D$7</f>
        <v>779.9999999951979</v>
      </c>
      <c r="E41" s="99">
        <f>(C41-C39)*D$7</f>
        <v>180.00000000120053</v>
      </c>
      <c r="F41" s="260">
        <v>14455.91</v>
      </c>
      <c r="G41" s="261">
        <v>4899.79</v>
      </c>
      <c r="H41" s="98">
        <f>(F41-F39)*H$7</f>
        <v>959.9999999991269</v>
      </c>
      <c r="I41" s="99">
        <f>(G41-G39)*H$7</f>
        <v>300.0000000010914</v>
      </c>
      <c r="J41" s="52">
        <f>D41+H41</f>
        <v>1739.9999999943248</v>
      </c>
      <c r="K41" s="52">
        <f t="shared" si="0"/>
        <v>480.0000000022919</v>
      </c>
      <c r="L41" s="51"/>
      <c r="M41" s="227"/>
    </row>
    <row r="42" spans="1:13" ht="18" customHeight="1">
      <c r="A42" s="278" t="s">
        <v>94</v>
      </c>
      <c r="B42" s="272">
        <v>23114.65</v>
      </c>
      <c r="C42" s="266">
        <v>6886.08</v>
      </c>
      <c r="D42" s="87"/>
      <c r="E42" s="87"/>
      <c r="F42" s="262">
        <v>14455.98</v>
      </c>
      <c r="G42" s="263">
        <v>4899.82</v>
      </c>
      <c r="H42" s="86"/>
      <c r="I42" s="87"/>
      <c r="J42" s="87"/>
      <c r="K42" s="87"/>
      <c r="L42" s="51"/>
      <c r="M42" s="51"/>
    </row>
    <row r="43" spans="1:14" ht="18" customHeight="1">
      <c r="A43" s="89" t="s">
        <v>28</v>
      </c>
      <c r="B43" s="273">
        <v>23114.77</v>
      </c>
      <c r="C43" s="267">
        <v>6886.11</v>
      </c>
      <c r="D43" s="91">
        <f>(B43-B41)*D$7</f>
        <v>720.0000000048021</v>
      </c>
      <c r="E43" s="91">
        <f>(C43-C41)*D$7</f>
        <v>179.99999999847205</v>
      </c>
      <c r="F43" s="256">
        <v>14456.05</v>
      </c>
      <c r="G43" s="257">
        <v>4899.85</v>
      </c>
      <c r="H43" s="90">
        <f>(F43-F41)*H$7</f>
        <v>839.9999999965075</v>
      </c>
      <c r="I43" s="91">
        <f>(G43-G41)*H$7</f>
        <v>360.00000000240107</v>
      </c>
      <c r="J43" s="225">
        <f aca="true" t="shared" si="2" ref="J43:K45">D43+H43</f>
        <v>1560.0000000013097</v>
      </c>
      <c r="K43" s="225">
        <f t="shared" si="2"/>
        <v>540.0000000008731</v>
      </c>
      <c r="L43" s="51"/>
      <c r="M43" s="51"/>
      <c r="N43" s="228"/>
    </row>
    <row r="44" spans="1:13" ht="18" customHeight="1" thickBot="1">
      <c r="A44" s="101" t="s">
        <v>29</v>
      </c>
      <c r="B44" s="274">
        <v>23114.96</v>
      </c>
      <c r="C44" s="268">
        <v>6886.17</v>
      </c>
      <c r="D44" s="102">
        <f>(B44-B43)*D$7</f>
        <v>569.999999996071</v>
      </c>
      <c r="E44" s="102">
        <f>(C44-C43)*D$7</f>
        <v>180.00000000120053</v>
      </c>
      <c r="F44" s="180">
        <v>14456.17</v>
      </c>
      <c r="G44" s="254">
        <v>4899.91</v>
      </c>
      <c r="H44" s="264">
        <f>(F44-F43)*H$7</f>
        <v>720.0000000048021</v>
      </c>
      <c r="I44" s="102">
        <f>(G44-G43)*H$7</f>
        <v>359.9999999969441</v>
      </c>
      <c r="J44" s="229">
        <f t="shared" si="2"/>
        <v>1290.0000000008731</v>
      </c>
      <c r="K44" s="229">
        <f t="shared" si="2"/>
        <v>539.9999999981446</v>
      </c>
      <c r="L44" s="50"/>
      <c r="M44" s="50"/>
    </row>
    <row r="45" spans="1:13" ht="18" customHeight="1" thickBot="1">
      <c r="A45" s="50"/>
      <c r="B45" s="51"/>
      <c r="C45" s="53" t="s">
        <v>33</v>
      </c>
      <c r="D45" s="52">
        <f>SUM(D13:D44)</f>
        <v>13319.999999996071</v>
      </c>
      <c r="E45" s="106">
        <f>SUM(E13:E44)</f>
        <v>4349.999999999454</v>
      </c>
      <c r="F45" s="230"/>
      <c r="G45" s="54" t="s">
        <v>33</v>
      </c>
      <c r="H45" s="231">
        <f>SUM(H13:H44)</f>
        <v>21180.00000000393</v>
      </c>
      <c r="I45" s="52">
        <f>SUM(I13:I44)</f>
        <v>9000</v>
      </c>
      <c r="J45" s="232">
        <f t="shared" si="2"/>
        <v>34500</v>
      </c>
      <c r="K45" s="265">
        <f t="shared" si="2"/>
        <v>13349.999999999454</v>
      </c>
      <c r="L45" s="50"/>
      <c r="M45" s="50"/>
    </row>
    <row r="46" spans="1:13" ht="18" customHeight="1">
      <c r="A46" s="50"/>
      <c r="B46" s="50"/>
      <c r="C46" s="50"/>
      <c r="D46" s="50" t="s">
        <v>71</v>
      </c>
      <c r="E46" s="50" t="s">
        <v>72</v>
      </c>
      <c r="F46" s="51"/>
      <c r="G46" s="50"/>
      <c r="H46" s="50" t="s">
        <v>71</v>
      </c>
      <c r="I46" s="50" t="s">
        <v>72</v>
      </c>
      <c r="J46" s="233" t="s">
        <v>71</v>
      </c>
      <c r="K46" s="233" t="s">
        <v>72</v>
      </c>
      <c r="L46" s="50"/>
      <c r="M46" s="50"/>
    </row>
    <row r="47" spans="1:13" ht="18" customHeight="1">
      <c r="A47" s="50"/>
      <c r="B47" s="50"/>
      <c r="C47" s="50"/>
      <c r="D47" s="50"/>
      <c r="E47" s="50"/>
      <c r="F47" s="50"/>
      <c r="G47" s="50"/>
      <c r="H47" s="50"/>
      <c r="I47" s="50"/>
      <c r="J47" s="233"/>
      <c r="K47" s="233"/>
      <c r="L47" s="50"/>
      <c r="M47" s="50"/>
    </row>
    <row r="48" spans="6:13" ht="18" customHeight="1">
      <c r="F48" s="50" t="s">
        <v>65</v>
      </c>
      <c r="G48" s="50"/>
      <c r="H48" s="50"/>
      <c r="I48" s="50"/>
      <c r="J48" s="9" t="s">
        <v>98</v>
      </c>
      <c r="K48" s="9"/>
      <c r="L48" s="50"/>
      <c r="M48" s="50"/>
    </row>
    <row r="49" spans="1:13" ht="18" customHeight="1">
      <c r="A49" s="50"/>
      <c r="B49" s="50"/>
      <c r="C49" s="50"/>
      <c r="D49" s="50"/>
      <c r="E49" s="50"/>
      <c r="F49" s="50"/>
      <c r="G49" s="50"/>
      <c r="L49" s="50"/>
      <c r="M49" s="50"/>
    </row>
    <row r="50" spans="1:10" ht="12.75">
      <c r="A50" s="50"/>
      <c r="B50" s="50"/>
      <c r="C50" s="8"/>
      <c r="D50" s="28"/>
      <c r="E50" s="50"/>
      <c r="F50" s="50"/>
      <c r="G50" s="8"/>
      <c r="H50" s="28"/>
      <c r="I50" s="8"/>
      <c r="J50" s="28"/>
    </row>
  </sheetData>
  <sheetProtection/>
  <mergeCells count="26">
    <mergeCell ref="B7:C7"/>
    <mergeCell ref="B6:C6"/>
    <mergeCell ref="B8:C8"/>
    <mergeCell ref="B9:C9"/>
    <mergeCell ref="D8:E8"/>
    <mergeCell ref="D7:E7"/>
    <mergeCell ref="D6:E6"/>
    <mergeCell ref="J8:K8"/>
    <mergeCell ref="J9:K9"/>
    <mergeCell ref="F7:G7"/>
    <mergeCell ref="F6:G6"/>
    <mergeCell ref="F9:G9"/>
    <mergeCell ref="F8:G8"/>
    <mergeCell ref="H8:I8"/>
    <mergeCell ref="H6:I6"/>
    <mergeCell ref="H7:I7"/>
    <mergeCell ref="A1:K1"/>
    <mergeCell ref="A2:K2"/>
    <mergeCell ref="B10:C10"/>
    <mergeCell ref="F10:G10"/>
    <mergeCell ref="L8:M8"/>
    <mergeCell ref="L9:M9"/>
    <mergeCell ref="J6:K6"/>
    <mergeCell ref="A6:A11"/>
    <mergeCell ref="A5:E5"/>
    <mergeCell ref="F5:I5"/>
  </mergeCells>
  <printOptions/>
  <pageMargins left="0.7874015748031497" right="0.1968503937007874" top="0.3937007874015748" bottom="0.3937007874015748" header="0" footer="0"/>
  <pageSetup horizontalDpi="600" verticalDpi="600" orientation="portrait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1"/>
  <sheetViews>
    <sheetView view="pageBreakPreview" zoomScale="70" zoomScaleSheetLayoutView="70" zoomScalePageLayoutView="0" workbookViewId="0" topLeftCell="A1">
      <selection activeCell="A48" sqref="A48:IV52"/>
    </sheetView>
  </sheetViews>
  <sheetFormatPr defaultColWidth="9.00390625" defaultRowHeight="12.75"/>
  <cols>
    <col min="1" max="1" width="8.75390625" style="19" customWidth="1"/>
    <col min="2" max="2" width="12.625" style="19" customWidth="1"/>
    <col min="3" max="3" width="12.875" style="19" customWidth="1"/>
    <col min="4" max="4" width="16.875" style="154" customWidth="1"/>
    <col min="5" max="5" width="10.75390625" style="19" customWidth="1"/>
    <col min="6" max="6" width="13.125" style="19" customWidth="1"/>
    <col min="7" max="7" width="12.375" style="19" customWidth="1"/>
    <col min="8" max="8" width="10.875" style="19" customWidth="1"/>
    <col min="9" max="9" width="10.125" style="19" bestFit="1" customWidth="1"/>
    <col min="10" max="10" width="9.125" style="19" customWidth="1"/>
    <col min="11" max="11" width="5.00390625" style="19" customWidth="1"/>
    <col min="12" max="16384" width="9.125" style="19" customWidth="1"/>
  </cols>
  <sheetData>
    <row r="1" spans="1:11" ht="18" customHeight="1">
      <c r="A1" s="290" t="s">
        <v>38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</row>
    <row r="2" spans="1:11" ht="18" customHeight="1">
      <c r="A2" s="289" t="s">
        <v>129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</row>
    <row r="3" spans="1:9" ht="18" customHeight="1" thickBot="1">
      <c r="A3" s="50"/>
      <c r="B3" s="50"/>
      <c r="C3" s="50"/>
      <c r="E3" s="50"/>
      <c r="F3" s="50"/>
      <c r="G3" s="50" t="s">
        <v>4</v>
      </c>
      <c r="H3" s="50"/>
      <c r="I3" s="50"/>
    </row>
    <row r="4" spans="1:9" ht="18" customHeight="1" thickBot="1">
      <c r="A4" s="336" t="s">
        <v>76</v>
      </c>
      <c r="B4" s="337"/>
      <c r="C4" s="337"/>
      <c r="D4" s="337"/>
      <c r="E4" s="338"/>
      <c r="F4" s="339" t="s">
        <v>77</v>
      </c>
      <c r="G4" s="337"/>
      <c r="H4" s="337"/>
      <c r="I4" s="338"/>
    </row>
    <row r="5" spans="1:9" ht="18" customHeight="1" thickBot="1">
      <c r="A5" s="340" t="s">
        <v>35</v>
      </c>
      <c r="B5" s="181" t="s">
        <v>36</v>
      </c>
      <c r="C5" s="182"/>
      <c r="D5" s="183" t="s">
        <v>37</v>
      </c>
      <c r="E5" s="182"/>
      <c r="F5" s="184" t="s">
        <v>36</v>
      </c>
      <c r="G5" s="185"/>
      <c r="H5" s="184" t="s">
        <v>37</v>
      </c>
      <c r="I5" s="185"/>
    </row>
    <row r="6" spans="1:9" ht="18" customHeight="1" thickBot="1">
      <c r="A6" s="341"/>
      <c r="B6" s="184" t="s">
        <v>32</v>
      </c>
      <c r="C6" s="186"/>
      <c r="D6" s="49" t="s">
        <v>109</v>
      </c>
      <c r="E6" s="186"/>
      <c r="F6" s="194" t="s">
        <v>32</v>
      </c>
      <c r="G6" s="188"/>
      <c r="H6" s="197">
        <v>21000</v>
      </c>
      <c r="I6" s="188"/>
    </row>
    <row r="7" spans="1:9" ht="18" customHeight="1" thickBot="1">
      <c r="A7" s="341"/>
      <c r="B7" s="187" t="s">
        <v>39</v>
      </c>
      <c r="C7" s="189"/>
      <c r="D7" s="190" t="s">
        <v>46</v>
      </c>
      <c r="E7" s="189"/>
      <c r="F7" s="184" t="s">
        <v>41</v>
      </c>
      <c r="G7" s="185"/>
      <c r="H7" s="184" t="s">
        <v>42</v>
      </c>
      <c r="I7" s="185"/>
    </row>
    <row r="8" spans="1:9" ht="18" customHeight="1" thickBot="1">
      <c r="A8" s="341"/>
      <c r="B8" s="184" t="s">
        <v>45</v>
      </c>
      <c r="C8" s="186"/>
      <c r="D8" s="49"/>
      <c r="E8" s="186"/>
      <c r="F8" s="195" t="s">
        <v>40</v>
      </c>
      <c r="G8" s="192"/>
      <c r="H8" s="191"/>
      <c r="I8" s="192"/>
    </row>
    <row r="9" spans="1:9" ht="18" customHeight="1">
      <c r="A9" s="341"/>
      <c r="B9" s="343" t="s">
        <v>110</v>
      </c>
      <c r="C9" s="344"/>
      <c r="D9" s="174" t="s">
        <v>30</v>
      </c>
      <c r="E9" s="175" t="s">
        <v>31</v>
      </c>
      <c r="F9" s="343" t="s">
        <v>111</v>
      </c>
      <c r="G9" s="344"/>
      <c r="H9" s="176" t="s">
        <v>30</v>
      </c>
      <c r="I9" s="177" t="s">
        <v>31</v>
      </c>
    </row>
    <row r="10" spans="1:9" ht="18" customHeight="1" thickBot="1">
      <c r="A10" s="342"/>
      <c r="B10" s="178" t="s">
        <v>30</v>
      </c>
      <c r="C10" s="179" t="s">
        <v>31</v>
      </c>
      <c r="D10" s="180" t="s">
        <v>69</v>
      </c>
      <c r="E10" s="179" t="s">
        <v>70</v>
      </c>
      <c r="F10" s="178" t="s">
        <v>30</v>
      </c>
      <c r="G10" s="179" t="s">
        <v>31</v>
      </c>
      <c r="H10" s="178" t="s">
        <v>69</v>
      </c>
      <c r="I10" s="179" t="s">
        <v>70</v>
      </c>
    </row>
    <row r="11" spans="1:9" s="155" customFormat="1" ht="18" customHeight="1">
      <c r="A11" s="4" t="s">
        <v>5</v>
      </c>
      <c r="B11" s="159">
        <v>5381</v>
      </c>
      <c r="C11" s="37">
        <v>2489.17</v>
      </c>
      <c r="D11" s="11"/>
      <c r="E11" s="21"/>
      <c r="F11" s="37">
        <v>5517.91</v>
      </c>
      <c r="G11" s="44">
        <v>2646.14</v>
      </c>
      <c r="H11" s="22"/>
      <c r="I11" s="22"/>
    </row>
    <row r="12" spans="1:9" s="155" customFormat="1" ht="18" customHeight="1">
      <c r="A12" s="1" t="s">
        <v>6</v>
      </c>
      <c r="B12" s="160">
        <v>5381.02</v>
      </c>
      <c r="C12" s="38">
        <v>2489.18</v>
      </c>
      <c r="D12" s="162">
        <f>(B12-B11)*$D$6</f>
        <v>420.0000000091677</v>
      </c>
      <c r="E12" s="163">
        <f>(C12-C11)*$D$6</f>
        <v>209.99999999503416</v>
      </c>
      <c r="F12" s="38">
        <v>5517.95</v>
      </c>
      <c r="G12" s="31">
        <v>2646.17</v>
      </c>
      <c r="H12" s="162">
        <f aca="true" t="shared" si="0" ref="H12:I14">(F12-F11)*$H$6</f>
        <v>839.999999999236</v>
      </c>
      <c r="I12" s="162">
        <f t="shared" si="0"/>
        <v>630.0000000042019</v>
      </c>
    </row>
    <row r="13" spans="1:9" s="155" customFormat="1" ht="18" customHeight="1">
      <c r="A13" s="1" t="s">
        <v>7</v>
      </c>
      <c r="B13" s="161">
        <v>5381.05</v>
      </c>
      <c r="C13" s="39">
        <v>2489.21</v>
      </c>
      <c r="D13" s="162">
        <f>(B13-B12)*$D$6</f>
        <v>629.9999999946522</v>
      </c>
      <c r="E13" s="163">
        <f>(C13-C12)*$D$6</f>
        <v>630.0000000042019</v>
      </c>
      <c r="F13" s="39">
        <v>5518.02</v>
      </c>
      <c r="G13" s="30">
        <v>2646.23</v>
      </c>
      <c r="H13" s="162">
        <f t="shared" si="0"/>
        <v>1470.0000000129876</v>
      </c>
      <c r="I13" s="162">
        <f t="shared" si="0"/>
        <v>1259.999999998854</v>
      </c>
    </row>
    <row r="14" spans="1:9" s="155" customFormat="1" ht="18" customHeight="1">
      <c r="A14" s="1" t="s">
        <v>8</v>
      </c>
      <c r="B14" s="160">
        <v>5381.05</v>
      </c>
      <c r="C14" s="38">
        <v>2489.21</v>
      </c>
      <c r="D14" s="162">
        <f>(B14-B13)*$H$6</f>
        <v>0</v>
      </c>
      <c r="E14" s="163">
        <f>(C14-C13)*$D$6</f>
        <v>0</v>
      </c>
      <c r="F14" s="38">
        <v>5518.02</v>
      </c>
      <c r="G14" s="31">
        <v>2646.23</v>
      </c>
      <c r="H14" s="162">
        <f t="shared" si="0"/>
        <v>0</v>
      </c>
      <c r="I14" s="162">
        <f t="shared" si="0"/>
        <v>0</v>
      </c>
    </row>
    <row r="15" spans="1:9" s="155" customFormat="1" ht="18" customHeight="1" thickBot="1">
      <c r="A15" s="2" t="s">
        <v>62</v>
      </c>
      <c r="B15" s="32">
        <v>5381.06</v>
      </c>
      <c r="C15" s="40">
        <v>2489.22</v>
      </c>
      <c r="D15" s="12"/>
      <c r="E15" s="23"/>
      <c r="F15" s="40">
        <v>5518.04</v>
      </c>
      <c r="G15" s="32">
        <v>2646.25</v>
      </c>
      <c r="H15" s="12"/>
      <c r="I15" s="12"/>
    </row>
    <row r="16" spans="1:9" s="155" customFormat="1" ht="18" customHeight="1" thickBot="1">
      <c r="A16" s="3" t="s">
        <v>9</v>
      </c>
      <c r="B16" s="33">
        <v>5381.07</v>
      </c>
      <c r="C16" s="41">
        <v>2489.22</v>
      </c>
      <c r="D16" s="164">
        <f>(B16-B14)*$H$6</f>
        <v>419.9999999900683</v>
      </c>
      <c r="E16" s="165">
        <f>(C16-C14)*$H$6</f>
        <v>209.99999999503416</v>
      </c>
      <c r="F16" s="41">
        <v>5518.06</v>
      </c>
      <c r="G16" s="33">
        <v>2646.26</v>
      </c>
      <c r="H16" s="164">
        <f>(F16-F14)*$H$6</f>
        <v>839.999999999236</v>
      </c>
      <c r="I16" s="164">
        <f>(G16-G14)*$H$6</f>
        <v>630.0000000042019</v>
      </c>
    </row>
    <row r="17" spans="1:9" s="155" customFormat="1" ht="18" customHeight="1">
      <c r="A17" s="4" t="s">
        <v>63</v>
      </c>
      <c r="B17" s="34">
        <v>5381.07</v>
      </c>
      <c r="C17" s="42">
        <v>2489.23</v>
      </c>
      <c r="D17" s="11"/>
      <c r="E17" s="21"/>
      <c r="F17" s="42">
        <v>5518.08</v>
      </c>
      <c r="G17" s="34">
        <v>2646.27</v>
      </c>
      <c r="H17" s="11"/>
      <c r="I17" s="11"/>
    </row>
    <row r="18" spans="1:9" s="155" customFormat="1" ht="18" customHeight="1">
      <c r="A18" s="1" t="s">
        <v>10</v>
      </c>
      <c r="B18" s="31">
        <v>5381.1</v>
      </c>
      <c r="C18" s="38">
        <v>2489.24</v>
      </c>
      <c r="D18" s="162">
        <f>(B18-B16)*$H$6</f>
        <v>630.0000000137516</v>
      </c>
      <c r="E18" s="163">
        <f>(C18-C16)*$H$6</f>
        <v>419.999999999618</v>
      </c>
      <c r="F18" s="38">
        <v>5518.13</v>
      </c>
      <c r="G18" s="31">
        <v>2646.29</v>
      </c>
      <c r="H18" s="162">
        <f>(F18-F16)*$H$6</f>
        <v>1469.9999999938882</v>
      </c>
      <c r="I18" s="162">
        <f>(G18-G16)*$H$6</f>
        <v>629.9999999946522</v>
      </c>
    </row>
    <row r="19" spans="1:9" s="155" customFormat="1" ht="18" customHeight="1">
      <c r="A19" s="1" t="s">
        <v>11</v>
      </c>
      <c r="B19" s="31">
        <v>5381.1</v>
      </c>
      <c r="C19" s="38">
        <v>2489.25</v>
      </c>
      <c r="D19" s="162">
        <f>(B19-B18)*$H$6</f>
        <v>0</v>
      </c>
      <c r="E19" s="163">
        <f>(C19-C18)*$D$6</f>
        <v>210.00000000458385</v>
      </c>
      <c r="F19" s="38">
        <v>5518.13</v>
      </c>
      <c r="G19" s="31">
        <v>2646.32</v>
      </c>
      <c r="H19" s="162">
        <f aca="true" t="shared" si="1" ref="H19:I23">(F19-F18)*$H$6</f>
        <v>0</v>
      </c>
      <c r="I19" s="162">
        <f t="shared" si="1"/>
        <v>630.0000000042019</v>
      </c>
    </row>
    <row r="20" spans="1:9" s="155" customFormat="1" ht="18" customHeight="1">
      <c r="A20" s="1" t="s">
        <v>12</v>
      </c>
      <c r="B20" s="31">
        <v>5381.12</v>
      </c>
      <c r="C20" s="38">
        <v>2489.26</v>
      </c>
      <c r="D20" s="162">
        <f>(B20-B19)*$H$6</f>
        <v>419.9999999900683</v>
      </c>
      <c r="E20" s="163">
        <f>(C20-C19)*$D$6</f>
        <v>210.00000000458385</v>
      </c>
      <c r="F20" s="38">
        <v>5518.17</v>
      </c>
      <c r="G20" s="31">
        <v>2646.34</v>
      </c>
      <c r="H20" s="162">
        <f t="shared" si="1"/>
        <v>839.999999999236</v>
      </c>
      <c r="I20" s="162">
        <f t="shared" si="1"/>
        <v>419.999999999618</v>
      </c>
    </row>
    <row r="21" spans="1:9" s="155" customFormat="1" ht="18" customHeight="1">
      <c r="A21" s="1" t="s">
        <v>13</v>
      </c>
      <c r="B21" s="31">
        <v>5381.14</v>
      </c>
      <c r="C21" s="38">
        <v>2489.27</v>
      </c>
      <c r="D21" s="162">
        <f>(B21-B20)*$H$6</f>
        <v>420.0000000091677</v>
      </c>
      <c r="E21" s="163">
        <f>(C21-C20)*$D$6</f>
        <v>209.99999999503416</v>
      </c>
      <c r="F21" s="38">
        <v>5518.22</v>
      </c>
      <c r="G21" s="31">
        <v>2646.37</v>
      </c>
      <c r="H21" s="162">
        <f t="shared" si="1"/>
        <v>1050.0000000038199</v>
      </c>
      <c r="I21" s="162">
        <f t="shared" si="1"/>
        <v>629.9999999946522</v>
      </c>
    </row>
    <row r="22" spans="1:9" s="155" customFormat="1" ht="18" customHeight="1">
      <c r="A22" s="1" t="s">
        <v>14</v>
      </c>
      <c r="B22" s="31">
        <v>5381.17</v>
      </c>
      <c r="C22" s="38">
        <v>2489.29</v>
      </c>
      <c r="D22" s="162">
        <f>(B22-B21)*$H$6</f>
        <v>629.9999999946522</v>
      </c>
      <c r="E22" s="163">
        <f>(C22-C21)*$D$6</f>
        <v>419.999999999618</v>
      </c>
      <c r="F22" s="38">
        <v>5518.28</v>
      </c>
      <c r="G22" s="31">
        <v>2646.41</v>
      </c>
      <c r="H22" s="162">
        <f t="shared" si="1"/>
        <v>1259.9999999893043</v>
      </c>
      <c r="I22" s="162">
        <f t="shared" si="1"/>
        <v>839.999999999236</v>
      </c>
    </row>
    <row r="23" spans="1:9" s="155" customFormat="1" ht="18" customHeight="1">
      <c r="A23" s="1" t="s">
        <v>15</v>
      </c>
      <c r="B23" s="30">
        <v>5381.2</v>
      </c>
      <c r="C23" s="39">
        <v>2489.3</v>
      </c>
      <c r="D23" s="162">
        <f>(B23-B22)*$H$6</f>
        <v>629.9999999946522</v>
      </c>
      <c r="E23" s="163">
        <f>(C23-C22)*$D$6</f>
        <v>210.00000000458385</v>
      </c>
      <c r="F23" s="39">
        <v>5518.34</v>
      </c>
      <c r="G23" s="30">
        <v>2646.44</v>
      </c>
      <c r="H23" s="162">
        <f t="shared" si="1"/>
        <v>1260.0000000084037</v>
      </c>
      <c r="I23" s="162">
        <f t="shared" si="1"/>
        <v>630.0000000042019</v>
      </c>
    </row>
    <row r="24" spans="1:9" s="155" customFormat="1" ht="18" customHeight="1" thickBot="1">
      <c r="A24" s="2" t="s">
        <v>64</v>
      </c>
      <c r="B24" s="32">
        <v>5381.22</v>
      </c>
      <c r="C24" s="40">
        <v>2489.31</v>
      </c>
      <c r="D24" s="12"/>
      <c r="E24" s="23"/>
      <c r="F24" s="40">
        <v>5518.37</v>
      </c>
      <c r="G24" s="32">
        <v>2646.46</v>
      </c>
      <c r="H24" s="12"/>
      <c r="I24" s="12"/>
    </row>
    <row r="25" spans="1:9" s="155" customFormat="1" ht="18" customHeight="1" thickBot="1">
      <c r="A25" s="3" t="s">
        <v>16</v>
      </c>
      <c r="B25" s="33">
        <v>5381.23</v>
      </c>
      <c r="C25" s="41">
        <v>2489.31</v>
      </c>
      <c r="D25" s="164">
        <f>(B25-B23)*$H$6</f>
        <v>629.9999999946522</v>
      </c>
      <c r="E25" s="165">
        <f>(C25-C23)*$H$6</f>
        <v>209.99999999503416</v>
      </c>
      <c r="F25" s="41">
        <v>5518.4</v>
      </c>
      <c r="G25" s="33">
        <v>2646.48</v>
      </c>
      <c r="H25" s="164">
        <f>(F25-F23)*$H$6</f>
        <v>1259.9999999893043</v>
      </c>
      <c r="I25" s="164">
        <f>(G25-G23)*$H$6</f>
        <v>839.999999999236</v>
      </c>
    </row>
    <row r="26" spans="1:9" s="155" customFormat="1" ht="18" customHeight="1">
      <c r="A26" s="4" t="s">
        <v>103</v>
      </c>
      <c r="B26" s="34">
        <v>5381.25</v>
      </c>
      <c r="C26" s="42">
        <v>2489.32</v>
      </c>
      <c r="D26" s="11"/>
      <c r="E26" s="21"/>
      <c r="F26" s="42">
        <v>5518.44</v>
      </c>
      <c r="G26" s="34">
        <v>2646.5</v>
      </c>
      <c r="H26" s="11"/>
      <c r="I26" s="11"/>
    </row>
    <row r="27" spans="1:9" s="155" customFormat="1" ht="18" customHeight="1">
      <c r="A27" s="1" t="s">
        <v>17</v>
      </c>
      <c r="B27" s="31">
        <v>5381.27</v>
      </c>
      <c r="C27" s="38">
        <v>2489.32</v>
      </c>
      <c r="D27" s="162">
        <f>(B27-B25)*$H$6</f>
        <v>840.0000000183354</v>
      </c>
      <c r="E27" s="163">
        <f>(C27-C25)*$H$6</f>
        <v>210.00000000458385</v>
      </c>
      <c r="F27" s="38">
        <v>5518.47</v>
      </c>
      <c r="G27" s="31">
        <v>2646.52</v>
      </c>
      <c r="H27" s="162">
        <f>(F27-F25)*$H$6</f>
        <v>1470.0000000129876</v>
      </c>
      <c r="I27" s="162">
        <f>(G27-G25)*$H$6</f>
        <v>839.999999999236</v>
      </c>
    </row>
    <row r="28" spans="1:9" s="155" customFormat="1" ht="18" customHeight="1">
      <c r="A28" s="1" t="s">
        <v>18</v>
      </c>
      <c r="B28" s="31">
        <v>5381.3</v>
      </c>
      <c r="C28" s="38">
        <v>2489.34</v>
      </c>
      <c r="D28" s="162">
        <f>(B28-B27)*$H$6</f>
        <v>629.9999999946522</v>
      </c>
      <c r="E28" s="163">
        <f>(C28-C27)*$D$6</f>
        <v>419.999999999618</v>
      </c>
      <c r="F28" s="38">
        <v>5518.54</v>
      </c>
      <c r="G28" s="31">
        <v>2646.55</v>
      </c>
      <c r="H28" s="162">
        <f aca="true" t="shared" si="2" ref="H28:I31">(F28-F27)*$H$6</f>
        <v>1469.9999999938882</v>
      </c>
      <c r="I28" s="162">
        <f t="shared" si="2"/>
        <v>630.0000000042019</v>
      </c>
    </row>
    <row r="29" spans="1:9" s="155" customFormat="1" ht="18" customHeight="1">
      <c r="A29" s="1" t="s">
        <v>19</v>
      </c>
      <c r="B29" s="31">
        <v>5381.33</v>
      </c>
      <c r="C29" s="38">
        <v>2489.35</v>
      </c>
      <c r="D29" s="162">
        <f>(B29-B28)*$H$6</f>
        <v>629.9999999946522</v>
      </c>
      <c r="E29" s="163">
        <f>(C29-C28)*$D$6</f>
        <v>209.99999999503416</v>
      </c>
      <c r="F29" s="38">
        <v>5518.6</v>
      </c>
      <c r="G29" s="31">
        <v>2646.59</v>
      </c>
      <c r="H29" s="162">
        <f t="shared" si="2"/>
        <v>1260.0000000084037</v>
      </c>
      <c r="I29" s="162">
        <f t="shared" si="2"/>
        <v>839.999999999236</v>
      </c>
    </row>
    <row r="30" spans="1:9" s="155" customFormat="1" ht="18" customHeight="1">
      <c r="A30" s="1" t="s">
        <v>20</v>
      </c>
      <c r="B30" s="31">
        <v>5381.36</v>
      </c>
      <c r="C30" s="38">
        <v>2489.36</v>
      </c>
      <c r="D30" s="162">
        <f>(B30-B29)*$H$6</f>
        <v>629.9999999946522</v>
      </c>
      <c r="E30" s="163">
        <f>(C30-C29)*$D$6</f>
        <v>210.00000000458385</v>
      </c>
      <c r="F30" s="38">
        <v>5518.65</v>
      </c>
      <c r="G30" s="31">
        <v>2646.62</v>
      </c>
      <c r="H30" s="162">
        <f t="shared" si="2"/>
        <v>1049.9999999847205</v>
      </c>
      <c r="I30" s="162">
        <f t="shared" si="2"/>
        <v>629.9999999946522</v>
      </c>
    </row>
    <row r="31" spans="1:9" s="155" customFormat="1" ht="18" customHeight="1">
      <c r="A31" s="1" t="s">
        <v>21</v>
      </c>
      <c r="B31" s="31">
        <v>5381.39</v>
      </c>
      <c r="C31" s="38">
        <v>2489.38</v>
      </c>
      <c r="D31" s="162">
        <f>(B31-B30)*$H$6</f>
        <v>630.0000000137516</v>
      </c>
      <c r="E31" s="163">
        <f>(C31-C30)*$D$6</f>
        <v>419.999999999618</v>
      </c>
      <c r="F31" s="38">
        <v>5518.71</v>
      </c>
      <c r="G31" s="31">
        <v>2646.66</v>
      </c>
      <c r="H31" s="162">
        <f t="shared" si="2"/>
        <v>1260.0000000084037</v>
      </c>
      <c r="I31" s="162">
        <f t="shared" si="2"/>
        <v>839.999999999236</v>
      </c>
    </row>
    <row r="32" spans="1:9" s="155" customFormat="1" ht="18" customHeight="1" thickBot="1">
      <c r="A32" s="2" t="s">
        <v>104</v>
      </c>
      <c r="B32" s="32">
        <v>5381.41</v>
      </c>
      <c r="C32" s="40">
        <v>2489.38</v>
      </c>
      <c r="D32" s="12"/>
      <c r="E32" s="23"/>
      <c r="F32" s="40">
        <v>5518.74</v>
      </c>
      <c r="G32" s="32">
        <v>2646.68</v>
      </c>
      <c r="H32" s="12"/>
      <c r="I32" s="12"/>
    </row>
    <row r="33" spans="1:9" s="155" customFormat="1" ht="18" customHeight="1" thickBot="1">
      <c r="A33" s="3" t="s">
        <v>22</v>
      </c>
      <c r="B33" s="33">
        <v>5381.42</v>
      </c>
      <c r="C33" s="41">
        <v>2489.39</v>
      </c>
      <c r="D33" s="164">
        <f>(B33-B31)*$H$6</f>
        <v>629.9999999946522</v>
      </c>
      <c r="E33" s="165">
        <f>(C33-C31)*$H$6</f>
        <v>209.99999999503416</v>
      </c>
      <c r="F33" s="41">
        <v>5518.77</v>
      </c>
      <c r="G33" s="33">
        <v>2646.69</v>
      </c>
      <c r="H33" s="164">
        <f>(F33-F31)*$H$6</f>
        <v>1260.0000000084037</v>
      </c>
      <c r="I33" s="164">
        <f>(G33-G31)*$H$6</f>
        <v>630.0000000042019</v>
      </c>
    </row>
    <row r="34" spans="1:9" s="155" customFormat="1" ht="18" customHeight="1">
      <c r="A34" s="4" t="s">
        <v>105</v>
      </c>
      <c r="B34" s="34">
        <v>5381.44</v>
      </c>
      <c r="C34" s="42">
        <v>2489.39</v>
      </c>
      <c r="D34" s="11"/>
      <c r="E34" s="21"/>
      <c r="F34" s="42">
        <v>5518.79</v>
      </c>
      <c r="G34" s="34">
        <v>2646.71</v>
      </c>
      <c r="H34" s="11"/>
      <c r="I34" s="11"/>
    </row>
    <row r="35" spans="1:9" s="155" customFormat="1" ht="18" customHeight="1">
      <c r="A35" s="1" t="s">
        <v>23</v>
      </c>
      <c r="B35" s="31">
        <v>5381.45</v>
      </c>
      <c r="C35" s="38">
        <v>2489.4</v>
      </c>
      <c r="D35" s="162">
        <f>(B35-B33)*$H$6</f>
        <v>629.9999999946522</v>
      </c>
      <c r="E35" s="163">
        <f>(C35-C33)*$H$6</f>
        <v>210.00000000458385</v>
      </c>
      <c r="F35" s="38">
        <v>5518.82</v>
      </c>
      <c r="G35" s="31">
        <v>2646.72</v>
      </c>
      <c r="H35" s="162">
        <f>(F35-F33)*$H$6</f>
        <v>1049.9999999847205</v>
      </c>
      <c r="I35" s="162">
        <f>(G35-G33)*$H$6</f>
        <v>629.9999999946522</v>
      </c>
    </row>
    <row r="36" spans="1:9" s="155" customFormat="1" ht="18" customHeight="1">
      <c r="A36" s="1" t="s">
        <v>24</v>
      </c>
      <c r="B36" s="31">
        <v>5381.48</v>
      </c>
      <c r="C36" s="38">
        <v>2489.41</v>
      </c>
      <c r="D36" s="162">
        <f>(B36-B35)*$H$6</f>
        <v>629.9999999946522</v>
      </c>
      <c r="E36" s="163">
        <f>(C36-C35)*$D$6</f>
        <v>209.99999999503416</v>
      </c>
      <c r="F36" s="38">
        <v>5518.87</v>
      </c>
      <c r="G36" s="31">
        <v>2646.75</v>
      </c>
      <c r="H36" s="162">
        <f aca="true" t="shared" si="3" ref="H36:I38">(F36-F35)*$H$6</f>
        <v>1050.0000000038199</v>
      </c>
      <c r="I36" s="162">
        <f t="shared" si="3"/>
        <v>630.0000000042019</v>
      </c>
    </row>
    <row r="37" spans="1:9" s="155" customFormat="1" ht="18" customHeight="1">
      <c r="A37" s="1" t="s">
        <v>25</v>
      </c>
      <c r="B37" s="31">
        <v>5381.5</v>
      </c>
      <c r="C37" s="38">
        <v>2489.42</v>
      </c>
      <c r="D37" s="162">
        <f>(B37-B36)*$H$6</f>
        <v>420.0000000091677</v>
      </c>
      <c r="E37" s="163">
        <f>(C37-C36)*$D$6</f>
        <v>210.00000000458385</v>
      </c>
      <c r="F37" s="38">
        <v>5518.93</v>
      </c>
      <c r="G37" s="31">
        <v>2646.78</v>
      </c>
      <c r="H37" s="162">
        <f t="shared" si="3"/>
        <v>1260.0000000084037</v>
      </c>
      <c r="I37" s="162">
        <f t="shared" si="3"/>
        <v>630.0000000042019</v>
      </c>
    </row>
    <row r="38" spans="1:9" s="155" customFormat="1" ht="18" customHeight="1">
      <c r="A38" s="1" t="s">
        <v>26</v>
      </c>
      <c r="B38" s="31">
        <v>5381.53</v>
      </c>
      <c r="C38" s="38">
        <v>2489.44</v>
      </c>
      <c r="D38" s="162">
        <f>(B38-B37)*$H$6</f>
        <v>629.9999999946522</v>
      </c>
      <c r="E38" s="163">
        <f>(C38-C37)*$H$6</f>
        <v>419.999999999618</v>
      </c>
      <c r="F38" s="38">
        <v>5518.98</v>
      </c>
      <c r="G38" s="31">
        <v>2646.8</v>
      </c>
      <c r="H38" s="162">
        <f t="shared" si="3"/>
        <v>1049.9999999847205</v>
      </c>
      <c r="I38" s="162">
        <f t="shared" si="3"/>
        <v>419.999999999618</v>
      </c>
    </row>
    <row r="39" spans="1:9" s="155" customFormat="1" ht="18" customHeight="1" thickBot="1">
      <c r="A39" s="2" t="s">
        <v>93</v>
      </c>
      <c r="B39" s="32">
        <v>5381.54</v>
      </c>
      <c r="C39" s="40">
        <v>2489.44</v>
      </c>
      <c r="D39" s="12"/>
      <c r="E39" s="23"/>
      <c r="F39" s="40">
        <v>5519.01</v>
      </c>
      <c r="G39" s="32">
        <v>2646.82</v>
      </c>
      <c r="H39" s="12"/>
      <c r="I39" s="12"/>
    </row>
    <row r="40" spans="1:9" s="155" customFormat="1" ht="18" customHeight="1" thickBot="1">
      <c r="A40" s="3" t="s">
        <v>27</v>
      </c>
      <c r="B40" s="33">
        <v>5381.56</v>
      </c>
      <c r="C40" s="41">
        <v>2489.45</v>
      </c>
      <c r="D40" s="164">
        <f>(B40-B38)*$H$6</f>
        <v>630.0000000137516</v>
      </c>
      <c r="E40" s="165">
        <f>(C40-C38)*$H$6</f>
        <v>209.99999999503416</v>
      </c>
      <c r="F40" s="41">
        <v>5519.04</v>
      </c>
      <c r="G40" s="33">
        <v>2646.83</v>
      </c>
      <c r="H40" s="164">
        <f>(F40-F38)*$H$6</f>
        <v>1260.0000000084037</v>
      </c>
      <c r="I40" s="164">
        <f>(G40-G38)*$H$6</f>
        <v>629.9999999946522</v>
      </c>
    </row>
    <row r="41" spans="1:9" s="155" customFormat="1" ht="18" customHeight="1">
      <c r="A41" s="4" t="s">
        <v>94</v>
      </c>
      <c r="B41" s="34">
        <v>5381.57</v>
      </c>
      <c r="C41" s="42">
        <v>2489.45</v>
      </c>
      <c r="D41" s="11"/>
      <c r="E41" s="21"/>
      <c r="F41" s="42">
        <v>5519.07</v>
      </c>
      <c r="G41" s="34">
        <v>2646.84</v>
      </c>
      <c r="H41" s="11"/>
      <c r="I41" s="11"/>
    </row>
    <row r="42" spans="1:10" ht="18" customHeight="1">
      <c r="A42" s="1" t="s">
        <v>28</v>
      </c>
      <c r="B42" s="31">
        <v>5381.58</v>
      </c>
      <c r="C42" s="38">
        <v>2489.46</v>
      </c>
      <c r="D42" s="162">
        <f>(B42-B40)*$H$6</f>
        <v>419.9999999900683</v>
      </c>
      <c r="E42" s="163">
        <f>(C42-C40)*$H$6</f>
        <v>210.00000000458385</v>
      </c>
      <c r="F42" s="38">
        <v>5519.1</v>
      </c>
      <c r="G42" s="31">
        <v>2646.86</v>
      </c>
      <c r="H42" s="162">
        <f>(F42-F40)*$H$6</f>
        <v>1260.0000000084037</v>
      </c>
      <c r="I42" s="162">
        <f>(G42-G40)*$H$6</f>
        <v>630.0000000042019</v>
      </c>
      <c r="J42" s="156"/>
    </row>
    <row r="43" spans="1:9" ht="18" customHeight="1" thickBot="1">
      <c r="A43" s="5" t="s">
        <v>29</v>
      </c>
      <c r="B43" s="35">
        <v>5381.6</v>
      </c>
      <c r="C43" s="43">
        <v>2489.47</v>
      </c>
      <c r="D43" s="166">
        <f>(B43-B42)*$H$6</f>
        <v>420.0000000091677</v>
      </c>
      <c r="E43" s="167">
        <f>(C43-C42)*$D$6</f>
        <v>209.99999999503416</v>
      </c>
      <c r="F43" s="43">
        <v>5519.15</v>
      </c>
      <c r="G43" s="35">
        <v>2646.89</v>
      </c>
      <c r="H43" s="166">
        <f>(F43-F42)*$H$6</f>
        <v>1049.9999999847205</v>
      </c>
      <c r="I43" s="166">
        <f>(G43-G42)*$H$6</f>
        <v>629.9999999946522</v>
      </c>
    </row>
    <row r="44" spans="1:9" ht="18" customHeight="1" thickBot="1">
      <c r="A44" s="168"/>
      <c r="B44" s="168"/>
      <c r="C44" s="169" t="s">
        <v>33</v>
      </c>
      <c r="D44" s="170">
        <f>SUM(D12:D43)</f>
        <v>12600.00000000764</v>
      </c>
      <c r="E44" s="171">
        <f>SUM(E12:E43)</f>
        <v>6299.99999999427</v>
      </c>
      <c r="F44" s="172"/>
      <c r="G44" s="172"/>
      <c r="H44" s="173">
        <f>SUM(H12:H43)</f>
        <v>26039.999999995416</v>
      </c>
      <c r="I44" s="173">
        <f>SUM(I12:I43)</f>
        <v>15750</v>
      </c>
    </row>
    <row r="45" spans="1:9" ht="18" customHeight="1">
      <c r="A45" s="50"/>
      <c r="B45" s="50"/>
      <c r="C45" s="50"/>
      <c r="D45" s="157" t="s">
        <v>71</v>
      </c>
      <c r="E45" s="45" t="s">
        <v>72</v>
      </c>
      <c r="F45" s="158"/>
      <c r="G45" s="158"/>
      <c r="H45" s="45" t="s">
        <v>71</v>
      </c>
      <c r="I45" s="45" t="s">
        <v>72</v>
      </c>
    </row>
    <row r="46" spans="1:9" ht="18" customHeight="1">
      <c r="A46" s="50"/>
      <c r="B46" s="50"/>
      <c r="C46" s="50"/>
      <c r="D46" s="157"/>
      <c r="E46" s="45"/>
      <c r="F46" s="158"/>
      <c r="G46" s="158"/>
      <c r="H46" s="45"/>
      <c r="I46" s="45"/>
    </row>
    <row r="47" spans="1:9" ht="18" customHeight="1">
      <c r="A47" s="50"/>
      <c r="B47" s="50"/>
      <c r="D47" s="157" t="s">
        <v>112</v>
      </c>
      <c r="E47" s="45"/>
      <c r="F47" s="158"/>
      <c r="G47" s="158"/>
      <c r="H47" s="20" t="s">
        <v>98</v>
      </c>
      <c r="I47" s="45"/>
    </row>
    <row r="48" ht="18" customHeight="1"/>
    <row r="49" spans="3:8" ht="12.75">
      <c r="C49" s="8"/>
      <c r="D49" s="55"/>
      <c r="E49" s="50"/>
      <c r="G49" s="8"/>
      <c r="H49" s="28"/>
    </row>
    <row r="50" spans="2:7" ht="12.75">
      <c r="B50" s="193"/>
      <c r="C50" s="193"/>
      <c r="F50" s="193"/>
      <c r="G50" s="193"/>
    </row>
    <row r="51" spans="6:7" ht="12.75">
      <c r="F51" s="196"/>
      <c r="G51" s="196"/>
    </row>
  </sheetData>
  <sheetProtection/>
  <mergeCells count="7">
    <mergeCell ref="A4:E4"/>
    <mergeCell ref="F4:I4"/>
    <mergeCell ref="A5:A10"/>
    <mergeCell ref="B9:C9"/>
    <mergeCell ref="F9:G9"/>
    <mergeCell ref="A1:K1"/>
    <mergeCell ref="A2:K2"/>
  </mergeCells>
  <conditionalFormatting sqref="B27:B31 B35:B38 B42:B43">
    <cfRule type="cellIs" priority="4" dxfId="0" operator="lessThan">
      <formula>0</formula>
    </cfRule>
  </conditionalFormatting>
  <conditionalFormatting sqref="G27:G31 G35:G38 G42:G43">
    <cfRule type="cellIs" priority="1" dxfId="0" operator="lessThan">
      <formula>0</formula>
    </cfRule>
  </conditionalFormatting>
  <conditionalFormatting sqref="F42:F43 F35:F38 F27:F31">
    <cfRule type="cellIs" priority="2" dxfId="0" operator="lessThan">
      <formula>0</formula>
    </cfRule>
  </conditionalFormatting>
  <conditionalFormatting sqref="C27:C31 C35:C38 C42:C43">
    <cfRule type="cellIs" priority="3" dxfId="0" operator="lessThan">
      <formula>0</formula>
    </cfRule>
  </conditionalFormatting>
  <printOptions/>
  <pageMargins left="0.1968503937007874" right="0.1968503937007874" top="0.3937007874015748" bottom="0.3937007874015748" header="0" footer="0"/>
  <pageSetup horizontalDpi="600" verticalDpi="600" orientation="portrait" paperSize="9" scale="87" r:id="rId2"/>
  <colBreaks count="1" manualBreakCount="1">
    <brk id="1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Ковалев</cp:lastModifiedBy>
  <cp:lastPrinted>2020-07-06T05:12:30Z</cp:lastPrinted>
  <dcterms:created xsi:type="dcterms:W3CDTF">2001-05-31T02:28:35Z</dcterms:created>
  <dcterms:modified xsi:type="dcterms:W3CDTF">2020-07-06T05:42:40Z</dcterms:modified>
  <cp:category/>
  <cp:version/>
  <cp:contentType/>
  <cp:contentStatus/>
</cp:coreProperties>
</file>